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7520" windowHeight="9030"/>
  </bookViews>
  <sheets>
    <sheet name="дод1" sheetId="1" r:id="rId1"/>
    <sheet name="дод2" sheetId="2" r:id="rId2"/>
    <sheet name="дод3" sheetId="3" r:id="rId3"/>
    <sheet name="дод4" sheetId="4" r:id="rId4"/>
    <sheet name="дод5" sheetId="5" r:id="rId5"/>
    <sheet name="дод6" sheetId="6" r:id="rId6"/>
  </sheets>
  <definedNames>
    <definedName name="_xlnm.Print_Titles" localSheetId="0">дод1!$3:$4</definedName>
    <definedName name="_xlnm.Print_Area" localSheetId="0">дод1!$A$2:$N$98</definedName>
    <definedName name="_xlnm.Print_Area" localSheetId="1">дод2!$A$1:$L$16</definedName>
    <definedName name="_xlnm.Print_Area" localSheetId="3">дод4!$A$1:$I$14</definedName>
  </definedNames>
  <calcPr calcId="144525"/>
</workbook>
</file>

<file path=xl/calcChain.xml><?xml version="1.0" encoding="utf-8"?>
<calcChain xmlns="http://schemas.openxmlformats.org/spreadsheetml/2006/main">
  <c r="G14" i="2" l="1"/>
  <c r="G15" i="2" s="1"/>
  <c r="J8" i="1"/>
  <c r="J42" i="1"/>
  <c r="J49" i="1"/>
  <c r="J50" i="1"/>
  <c r="J52" i="1"/>
  <c r="J96" i="1"/>
  <c r="J97" i="1" s="1"/>
  <c r="J98" i="1" s="1"/>
  <c r="K8" i="1"/>
  <c r="K42" i="1"/>
  <c r="K49" i="1"/>
  <c r="K50" i="1"/>
  <c r="K52" i="1"/>
  <c r="K53" i="1"/>
  <c r="K54" i="1"/>
  <c r="K55" i="1"/>
  <c r="K56" i="1"/>
  <c r="K57" i="1"/>
  <c r="K58" i="1"/>
  <c r="K59" i="1"/>
  <c r="K60" i="1"/>
  <c r="K61" i="1"/>
  <c r="K62" i="1"/>
  <c r="K63" i="1"/>
  <c r="K96" i="1" s="1"/>
  <c r="K97" i="1" s="1"/>
  <c r="K98" i="1" s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L7" i="1"/>
  <c r="L8" i="1" s="1"/>
  <c r="L50" i="1" s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42" i="1" s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9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I42" i="1"/>
  <c r="I49" i="1"/>
  <c r="I50" i="1"/>
  <c r="I96" i="1"/>
  <c r="I97" i="1"/>
  <c r="H8" i="2"/>
  <c r="H13" i="2"/>
  <c r="F8" i="2"/>
  <c r="F13" i="2"/>
  <c r="F14" i="2" l="1"/>
  <c r="F15" i="2" s="1"/>
  <c r="H14" i="2"/>
  <c r="H15" i="2" s="1"/>
  <c r="L96" i="1"/>
  <c r="L97" i="1" s="1"/>
  <c r="L98" i="1" s="1"/>
  <c r="I98" i="1"/>
</calcChain>
</file>

<file path=xl/sharedStrings.xml><?xml version="1.0" encoding="utf-8"?>
<sst xmlns="http://schemas.openxmlformats.org/spreadsheetml/2006/main" count="402" uniqueCount="183">
  <si>
    <t>1016 "Інструменти, прилади, інвентар"</t>
  </si>
  <si>
    <t>1112 "Бібліотечні фонди"</t>
  </si>
  <si>
    <t>Книга</t>
  </si>
  <si>
    <t>1113 "Малоцінні необоротні матеріальні активи"</t>
  </si>
  <si>
    <t>Вогнегасник</t>
  </si>
  <si>
    <t>Сейф</t>
  </si>
  <si>
    <t>Телефон</t>
  </si>
  <si>
    <t>Радіатор масляний"Скарлет"</t>
  </si>
  <si>
    <t>Принтер Кенон</t>
  </si>
  <si>
    <t>Телефон Matrix M-517</t>
  </si>
  <si>
    <t>Акустична система</t>
  </si>
  <si>
    <t>Телевізор LG21FVI</t>
  </si>
  <si>
    <t>Миша для ноутбуку</t>
  </si>
  <si>
    <t>ИБПFaton NV800 LS B</t>
  </si>
  <si>
    <t>Система БПЧ</t>
  </si>
  <si>
    <t>Печатка</t>
  </si>
  <si>
    <t>Оснастка</t>
  </si>
  <si>
    <t>Штамп</t>
  </si>
  <si>
    <t>В/гасник порошковий</t>
  </si>
  <si>
    <t xml:space="preserve">БФП EPSON L222 з пристроєм потокового друку </t>
  </si>
  <si>
    <t>Вогнегасник ВП-5</t>
  </si>
  <si>
    <t>Вогнегасник ВВК - 1,4</t>
  </si>
  <si>
    <t>шт</t>
  </si>
  <si>
    <t>1014 "Машини та обладнання"</t>
  </si>
  <si>
    <t>№ з/п</t>
  </si>
  <si>
    <t>Рахунок, субрахунок</t>
  </si>
  <si>
    <t>Найменування, стисла характеристика та призначення об'єкта (пооб'єктно)</t>
  </si>
  <si>
    <t>Рік випуску (будівництва) чи дата придбання (введення в експлуатацію) та виготовлення</t>
  </si>
  <si>
    <t>Номер</t>
  </si>
  <si>
    <t>інвентарний/номенклатурний</t>
  </si>
  <si>
    <t>заводський</t>
  </si>
  <si>
    <t>паспорта</t>
  </si>
  <si>
    <t>Один. вимір.</t>
  </si>
  <si>
    <t>За даними бухгалтерського обліку</t>
  </si>
  <si>
    <t>кількість</t>
  </si>
  <si>
    <t>первісна (переоцінена) вартість</t>
  </si>
  <si>
    <t>Інші відомості</t>
  </si>
  <si>
    <t>Матеріальні цінності</t>
  </si>
  <si>
    <t>найменування, вид, сорт, група (за кожним найменуванням)</t>
  </si>
  <si>
    <t>номенклатурний номер (за наявності)</t>
  </si>
  <si>
    <t>Одиниця виміру</t>
  </si>
  <si>
    <t>за даними бухгалтерського обліку</t>
  </si>
  <si>
    <t>Інші відомості або примітки</t>
  </si>
  <si>
    <t>Найменування грошових документів, бланків документів суворої звітності (за кожним документом, бланком)</t>
  </si>
  <si>
    <t>номер і серія</t>
  </si>
  <si>
    <t>Найменування органу Казначейства, банку, у якому відкрито рахунок</t>
  </si>
  <si>
    <t>Номер рахунку</t>
  </si>
  <si>
    <t>Код або назва валюти</t>
  </si>
  <si>
    <t>Дебітор</t>
  </si>
  <si>
    <t>найменування</t>
  </si>
  <si>
    <t>ЄДРПОУ (рестраційний номер облікової картки платника податків або серія та номер паспорта)</t>
  </si>
  <si>
    <t>Дата виникнення заборгованості</t>
  </si>
  <si>
    <t>Найменування субрахунку бухгалтерського обліку</t>
  </si>
  <si>
    <t>Разом дебіторська заборгованість</t>
  </si>
  <si>
    <t>Кредитор</t>
  </si>
  <si>
    <t>Матеріальні цінності, на відповідальному зберіганні</t>
  </si>
  <si>
    <t>Позабалансовий рахунок</t>
  </si>
  <si>
    <t>Інвентарний/номенклатурний номер (за наявності)</t>
  </si>
  <si>
    <t>Кіл-ть</t>
  </si>
  <si>
    <t>Картинг</t>
  </si>
  <si>
    <t>Управління Державної казначейської служби України у Новгород-Сіверському районі</t>
  </si>
  <si>
    <t>-</t>
  </si>
  <si>
    <t>Примітка</t>
  </si>
  <si>
    <t>Місце зберігання (склад (комора), його (її) фактичне місцезнаходження)</t>
  </si>
  <si>
    <t>к-ть</t>
  </si>
  <si>
    <t>грн</t>
  </si>
  <si>
    <t>1514 "Пально-мастильні матеріали"</t>
  </si>
  <si>
    <t>дрова</t>
  </si>
  <si>
    <t>м3</t>
  </si>
  <si>
    <t>торфобрикет</t>
  </si>
  <si>
    <t>т</t>
  </si>
  <si>
    <t>Двигун Дельта</t>
  </si>
  <si>
    <t>Свічковий ключ</t>
  </si>
  <si>
    <t>Набір викруток</t>
  </si>
  <si>
    <t>Шини 3,5*23</t>
  </si>
  <si>
    <t>1515 "Запасні частини"</t>
  </si>
  <si>
    <t xml:space="preserve">Сарай-гараж  господарський                                                             </t>
  </si>
  <si>
    <t xml:space="preserve"> -</t>
  </si>
  <si>
    <t>Грошові кошти на рахунках</t>
  </si>
  <si>
    <t xml:space="preserve">    Дебіторська та кредиторська заборгованість</t>
  </si>
  <si>
    <t xml:space="preserve">Додаток 5 до Передавального акту                                                                                                        </t>
  </si>
  <si>
    <t xml:space="preserve"> Додаток 6 до Передавального акту</t>
  </si>
  <si>
    <t>UA388201720344210016000089389</t>
  </si>
  <si>
    <t>UA548201720344201016200089389</t>
  </si>
  <si>
    <t>UA088201720314241016203089389</t>
  </si>
  <si>
    <t>UA098201720314211016204089389</t>
  </si>
  <si>
    <t>UA818201720344211016300089389</t>
  </si>
  <si>
    <t>UA348201720314281016302089389</t>
  </si>
  <si>
    <t>UA098201720314211016301089389</t>
  </si>
  <si>
    <t>UA518201720344291016100089389</t>
  </si>
  <si>
    <t xml:space="preserve">                                                                                                                                                                                                                      Матеріальні цінності передані на відповідальне зберігання</t>
  </si>
  <si>
    <t>Дата передачі цінностей на зберігання</t>
  </si>
  <si>
    <t xml:space="preserve">Найменування </t>
  </si>
  <si>
    <t xml:space="preserve">                                                                         1013 " Будинки, споруди та передавальні пристрої"</t>
  </si>
  <si>
    <t>ВСЬОГО по додатку 1</t>
  </si>
  <si>
    <t>ВСЬОГО по додатку 2</t>
  </si>
  <si>
    <t>Верстат  свердл.</t>
  </si>
  <si>
    <t>Верстат свердл.</t>
  </si>
  <si>
    <t>Верстат токарний</t>
  </si>
  <si>
    <t>Верстат слюсарний</t>
  </si>
  <si>
    <t>Картинг  АКУ -83</t>
  </si>
  <si>
    <t>Верстат довб.</t>
  </si>
  <si>
    <t>Верстат  стругально-фуг.</t>
  </si>
  <si>
    <t>Верстат фрезерний НГП</t>
  </si>
  <si>
    <t>Верстат по металу ТВ</t>
  </si>
  <si>
    <t>Прибор  АПСО-5</t>
  </si>
  <si>
    <t>Фотоапарат</t>
  </si>
  <si>
    <t>Насос  циркул.</t>
  </si>
  <si>
    <t>Комп'ютер Pentium</t>
  </si>
  <si>
    <t>Ноутбук</t>
  </si>
  <si>
    <t>Двигун ЗИЛ з Будищ.ЗОШ</t>
  </si>
  <si>
    <t>Ноутбук LENOVO IdeaPad 320-15</t>
  </si>
  <si>
    <t>Насос  JL - 50</t>
  </si>
  <si>
    <t>Котел твердопаливний</t>
  </si>
  <si>
    <t>вер.2018</t>
  </si>
  <si>
    <t>серп.2015</t>
  </si>
  <si>
    <t>Стіл тенісний</t>
  </si>
  <si>
    <t>Ел.лічильник</t>
  </si>
  <si>
    <t>Ел.рубанок</t>
  </si>
  <si>
    <t>Станок заточний</t>
  </si>
  <si>
    <t>Станок токарний по  дереву</t>
  </si>
  <si>
    <t>Стіл для кабінету директора</t>
  </si>
  <si>
    <t>Тиски малі</t>
  </si>
  <si>
    <t xml:space="preserve">Станок токарний </t>
  </si>
  <si>
    <t>Станок строгальний</t>
  </si>
  <si>
    <t>Модем-Роутер D-Link</t>
  </si>
  <si>
    <t>Станок токарний</t>
  </si>
  <si>
    <t>Електроточило</t>
  </si>
  <si>
    <t>Тиски великі</t>
  </si>
  <si>
    <t>Токарний станок по дереву</t>
  </si>
  <si>
    <t>Лічильник ЦЭ 6804</t>
  </si>
  <si>
    <t>Миша 2Е MF Red</t>
  </si>
  <si>
    <t>Модем TP-LINK ADSL 2+</t>
  </si>
  <si>
    <t>Монітор LG19М38А-В</t>
  </si>
  <si>
    <t>Електрична ланцюгова пила МАКІТА</t>
  </si>
  <si>
    <t>Станок фуговальний</t>
  </si>
  <si>
    <t>Шафи учн.для наочностей</t>
  </si>
  <si>
    <t>Стінка 2-х шафова</t>
  </si>
  <si>
    <t>Стінка 3-х шафова</t>
  </si>
  <si>
    <t>Шафа  секретар</t>
  </si>
  <si>
    <t>К-т театральних крісел(Буд.ЗОШ)</t>
  </si>
  <si>
    <t>Шафа  (Кір. зош)</t>
  </si>
  <si>
    <t xml:space="preserve"> Новгород-Сіверська станція юних техніків  Новгород-Сіверської міської ради  Чернігівської області</t>
  </si>
  <si>
    <t>Всього по рахунку 1013</t>
  </si>
  <si>
    <t>Всього по рахунку  1014</t>
  </si>
  <si>
    <t>Всього по рахунку  1016</t>
  </si>
  <si>
    <t>Всього по рахунку 1112</t>
  </si>
  <si>
    <t>Всього по рахунку 1113</t>
  </si>
  <si>
    <t>РАЗОМ ЗА РАХУНКОМ 101 "Основні засоби та інвестиційна нерухомість розпорядників бюджетних коштів"</t>
  </si>
  <si>
    <t>сума зносу (накопиченої амортизації) грн</t>
  </si>
  <si>
    <t>балансова вартість грн</t>
  </si>
  <si>
    <t>строк корисного використання грн</t>
  </si>
  <si>
    <t>РАЗОМ ЗА РАХУНКОМ 111 "інші необоротні матеріальні активи розпорядників бюджетних коштів"</t>
  </si>
  <si>
    <t>Новгород-Сіверська станція юних техніків  Новгород-Сіверської міської ради  Чернігівської області</t>
  </si>
  <si>
    <t>Всього по рахунку 1514</t>
  </si>
  <si>
    <t>Всього по рахунку 1515</t>
  </si>
  <si>
    <t>РАЗОМ ЗА РАХУНКОМ 151 "Виробничі запаси розпорядників бюджетних коштів"</t>
  </si>
  <si>
    <t>вартість грн</t>
  </si>
  <si>
    <t>сума грн</t>
  </si>
  <si>
    <t xml:space="preserve">Додаток 3 до Передавального акту </t>
  </si>
  <si>
    <t xml:space="preserve"> Грошові документи, бланки документів суворої звітності</t>
  </si>
  <si>
    <t>номінальна вартіть грн</t>
  </si>
  <si>
    <t>1816 "Інші нефінансові активи"</t>
  </si>
  <si>
    <t>РАЗОМ ЗА РАХУНКОМ                                        181 "Інші нефінансові ативи розпорядникв бюджетних коштів"</t>
  </si>
  <si>
    <t xml:space="preserve"> - </t>
  </si>
  <si>
    <t>2213 "Грошові документи в національній валюті"</t>
  </si>
  <si>
    <t>РАЗОМ ЗА РАХУНКОМ                        221 "Готівкові кошти та їх еквіваленти розпорядників бюджетних коштів"</t>
  </si>
  <si>
    <t xml:space="preserve">  -</t>
  </si>
  <si>
    <t xml:space="preserve"> -  </t>
  </si>
  <si>
    <t>Додаток 4 до Передавального акту</t>
  </si>
  <si>
    <t>Разом кредиторська заборгованість</t>
  </si>
  <si>
    <t>ВСЬОГО по додатку 3</t>
  </si>
  <si>
    <t>ВСЬОГО по додатку 4</t>
  </si>
  <si>
    <t>ВСЬОГО по додатку 5</t>
  </si>
  <si>
    <t>ВСЬОГО по додатку 6</t>
  </si>
  <si>
    <t>БАЛАНСОВА вартість грн</t>
  </si>
  <si>
    <t>Сума заборгованості грн</t>
  </si>
  <si>
    <t xml:space="preserve">Сума </t>
  </si>
  <si>
    <t>Перед бюджетом</t>
  </si>
  <si>
    <t>З оплати праці</t>
  </si>
  <si>
    <t>№з/п</t>
  </si>
  <si>
    <t>Додаток 1 до Передавального акту Необоротні активи</t>
  </si>
  <si>
    <t xml:space="preserve">Додаток 2 до Передавального акту Виробничі запаси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</si>
</sst>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14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8"/>
      <name val="Calibri"/>
      <family val="2"/>
    </font>
    <font>
      <sz val="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8"/>
      <name val="Calibri"/>
      <family val="2"/>
    </font>
    <font>
      <b/>
      <i/>
      <sz val="14"/>
      <color indexed="8"/>
      <name val="Times New Roman"/>
      <family val="1"/>
      <charset val="204"/>
    </font>
    <font>
      <sz val="14"/>
      <color indexed="1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4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2" fillId="0" borderId="0" xfId="0" applyFont="1" applyBorder="1"/>
    <xf numFmtId="0" fontId="2" fillId="2" borderId="1" xfId="0" applyFont="1" applyFill="1" applyBorder="1"/>
    <xf numFmtId="0" fontId="3" fillId="2" borderId="0" xfId="0" applyFont="1" applyFill="1"/>
    <xf numFmtId="0" fontId="9" fillId="0" borderId="0" xfId="0" applyFont="1"/>
    <xf numFmtId="0" fontId="5" fillId="0" borderId="2" xfId="0" applyFont="1" applyBorder="1" applyAlignment="1">
      <alignment horizontal="center" vertical="center" wrapText="1"/>
    </xf>
    <xf numFmtId="0" fontId="10" fillId="0" borderId="0" xfId="0" applyFont="1"/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2" fontId="9" fillId="0" borderId="0" xfId="0" applyNumberFormat="1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textRotation="90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right" vertical="center"/>
    </xf>
    <xf numFmtId="0" fontId="11" fillId="0" borderId="4" xfId="0" applyFont="1" applyBorder="1" applyAlignment="1"/>
    <xf numFmtId="0" fontId="5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2" borderId="4" xfId="0" applyNumberFormat="1" applyFont="1" applyFill="1" applyBorder="1"/>
    <xf numFmtId="0" fontId="5" fillId="0" borderId="4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Fill="1" applyBorder="1"/>
    <xf numFmtId="0" fontId="10" fillId="0" borderId="12" xfId="0" applyFont="1" applyBorder="1" applyAlignment="1"/>
    <xf numFmtId="0" fontId="10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/>
    </xf>
    <xf numFmtId="0" fontId="5" fillId="0" borderId="3" xfId="0" applyFont="1" applyFill="1" applyBorder="1"/>
    <xf numFmtId="0" fontId="6" fillId="0" borderId="5" xfId="0" applyFont="1" applyFill="1" applyBorder="1"/>
    <xf numFmtId="0" fontId="5" fillId="0" borderId="5" xfId="0" applyFont="1" applyFill="1" applyBorder="1" applyAlignment="1">
      <alignment horizontal="center"/>
    </xf>
    <xf numFmtId="0" fontId="10" fillId="0" borderId="13" xfId="0" applyFont="1" applyBorder="1" applyAlignment="1"/>
    <xf numFmtId="0" fontId="10" fillId="0" borderId="4" xfId="0" applyFont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10" fillId="0" borderId="14" xfId="0" applyFont="1" applyBorder="1" applyAlignment="1"/>
    <xf numFmtId="0" fontId="10" fillId="0" borderId="4" xfId="0" applyFont="1" applyBorder="1" applyAlignment="1"/>
    <xf numFmtId="17" fontId="10" fillId="0" borderId="4" xfId="0" applyNumberFormat="1" applyFont="1" applyBorder="1" applyAlignment="1">
      <alignment horizontal="center"/>
    </xf>
    <xf numFmtId="0" fontId="6" fillId="0" borderId="15" xfId="0" applyFont="1" applyFill="1" applyBorder="1"/>
    <xf numFmtId="0" fontId="5" fillId="0" borderId="8" xfId="0" applyFont="1" applyFill="1" applyBorder="1" applyAlignment="1">
      <alignment horizontal="center"/>
    </xf>
    <xf numFmtId="0" fontId="10" fillId="0" borderId="16" xfId="0" applyFont="1" applyBorder="1" applyAlignment="1"/>
    <xf numFmtId="0" fontId="10" fillId="0" borderId="4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6" fillId="2" borderId="11" xfId="0" applyFont="1" applyFill="1" applyBorder="1"/>
    <xf numFmtId="0" fontId="5" fillId="0" borderId="7" xfId="0" applyFont="1" applyFill="1" applyBorder="1" applyAlignment="1">
      <alignment horizontal="center"/>
    </xf>
    <xf numFmtId="0" fontId="5" fillId="0" borderId="10" xfId="0" applyFont="1" applyFill="1" applyBorder="1"/>
    <xf numFmtId="0" fontId="5" fillId="0" borderId="9" xfId="0" applyFont="1" applyFill="1" applyBorder="1"/>
    <xf numFmtId="0" fontId="6" fillId="0" borderId="11" xfId="0" applyFont="1" applyFill="1" applyBorder="1"/>
    <xf numFmtId="0" fontId="6" fillId="0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vertical="distributed"/>
    </xf>
    <xf numFmtId="0" fontId="5" fillId="0" borderId="4" xfId="0" applyFont="1" applyFill="1" applyBorder="1" applyAlignment="1">
      <alignment horizontal="center" vertical="distributed"/>
    </xf>
    <xf numFmtId="0" fontId="13" fillId="0" borderId="3" xfId="0" applyFont="1" applyFill="1" applyBorder="1" applyAlignment="1">
      <alignment horizontal="center" vertical="distributed"/>
    </xf>
    <xf numFmtId="0" fontId="5" fillId="0" borderId="3" xfId="0" applyFont="1" applyFill="1" applyBorder="1" applyAlignment="1">
      <alignment vertical="distributed"/>
    </xf>
    <xf numFmtId="0" fontId="13" fillId="0" borderId="4" xfId="0" applyFont="1" applyFill="1" applyBorder="1" applyAlignment="1">
      <alignment horizontal="center" vertical="distributed"/>
    </xf>
    <xf numFmtId="0" fontId="5" fillId="0" borderId="4" xfId="0" applyFont="1" applyFill="1" applyBorder="1" applyAlignment="1">
      <alignment vertical="distributed"/>
    </xf>
    <xf numFmtId="0" fontId="13" fillId="0" borderId="7" xfId="0" applyFont="1" applyFill="1" applyBorder="1" applyAlignment="1">
      <alignment horizontal="center" vertical="distributed"/>
    </xf>
    <xf numFmtId="0" fontId="5" fillId="0" borderId="7" xfId="0" applyFont="1" applyFill="1" applyBorder="1" applyAlignment="1">
      <alignment vertical="distributed"/>
    </xf>
    <xf numFmtId="0" fontId="10" fillId="0" borderId="3" xfId="0" applyFont="1" applyBorder="1"/>
    <xf numFmtId="0" fontId="6" fillId="0" borderId="11" xfId="0" applyFont="1" applyFill="1" applyBorder="1" applyAlignment="1">
      <alignment vertical="top"/>
    </xf>
    <xf numFmtId="0" fontId="5" fillId="0" borderId="5" xfId="0" applyFont="1" applyFill="1" applyBorder="1" applyAlignment="1">
      <alignment horizontal="center" vertical="top"/>
    </xf>
    <xf numFmtId="0" fontId="6" fillId="0" borderId="5" xfId="0" applyFont="1" applyBorder="1" applyAlignment="1">
      <alignment horizontal="center" vertical="top" wrapText="1"/>
    </xf>
    <xf numFmtId="4" fontId="6" fillId="0" borderId="8" xfId="0" applyNumberFormat="1" applyFont="1" applyBorder="1" applyAlignment="1">
      <alignment horizontal="right" vertical="center" wrapText="1"/>
    </xf>
    <xf numFmtId="4" fontId="5" fillId="0" borderId="3" xfId="0" applyNumberFormat="1" applyFont="1" applyFill="1" applyBorder="1"/>
    <xf numFmtId="4" fontId="5" fillId="2" borderId="3" xfId="0" applyNumberFormat="1" applyFont="1" applyFill="1" applyBorder="1"/>
    <xf numFmtId="4" fontId="5" fillId="0" borderId="12" xfId="0" applyNumberFormat="1" applyFont="1" applyFill="1" applyBorder="1"/>
    <xf numFmtId="4" fontId="6" fillId="0" borderId="5" xfId="0" applyNumberFormat="1" applyFont="1" applyFill="1" applyBorder="1"/>
    <xf numFmtId="4" fontId="6" fillId="2" borderId="17" xfId="0" applyNumberFormat="1" applyFont="1" applyFill="1" applyBorder="1"/>
    <xf numFmtId="4" fontId="5" fillId="0" borderId="18" xfId="0" applyNumberFormat="1" applyFont="1" applyFill="1" applyBorder="1"/>
    <xf numFmtId="4" fontId="5" fillId="0" borderId="4" xfId="0" applyNumberFormat="1" applyFont="1" applyFill="1" applyBorder="1"/>
    <xf numFmtId="4" fontId="5" fillId="2" borderId="4" xfId="0" applyNumberFormat="1" applyFont="1" applyFill="1" applyBorder="1"/>
    <xf numFmtId="4" fontId="5" fillId="2" borderId="14" xfId="0" applyNumberFormat="1" applyFont="1" applyFill="1" applyBorder="1"/>
    <xf numFmtId="4" fontId="6" fillId="2" borderId="5" xfId="0" applyNumberFormat="1" applyFont="1" applyFill="1" applyBorder="1"/>
    <xf numFmtId="4" fontId="6" fillId="0" borderId="17" xfId="0" applyNumberFormat="1" applyFont="1" applyFill="1" applyBorder="1"/>
    <xf numFmtId="4" fontId="5" fillId="0" borderId="7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right"/>
    </xf>
    <xf numFmtId="4" fontId="6" fillId="0" borderId="5" xfId="0" applyNumberFormat="1" applyFont="1" applyFill="1" applyBorder="1" applyAlignment="1">
      <alignment horizontal="right"/>
    </xf>
    <xf numFmtId="4" fontId="6" fillId="2" borderId="5" xfId="0" applyNumberFormat="1" applyFont="1" applyFill="1" applyBorder="1" applyAlignment="1">
      <alignment horizontal="right"/>
    </xf>
    <xf numFmtId="4" fontId="6" fillId="0" borderId="17" xfId="0" applyNumberFormat="1" applyFont="1" applyFill="1" applyBorder="1" applyAlignment="1">
      <alignment horizontal="right"/>
    </xf>
    <xf numFmtId="4" fontId="5" fillId="2" borderId="4" xfId="0" applyNumberFormat="1" applyFont="1" applyFill="1" applyBorder="1" applyAlignment="1">
      <alignment horizontal="right"/>
    </xf>
    <xf numFmtId="4" fontId="5" fillId="0" borderId="14" xfId="0" applyNumberFormat="1" applyFont="1" applyFill="1" applyBorder="1"/>
    <xf numFmtId="4" fontId="5" fillId="0" borderId="4" xfId="0" applyNumberFormat="1" applyFont="1" applyFill="1" applyBorder="1" applyAlignment="1">
      <alignment horizontal="right"/>
    </xf>
    <xf numFmtId="4" fontId="5" fillId="0" borderId="3" xfId="0" applyNumberFormat="1" applyFont="1" applyFill="1" applyBorder="1" applyAlignment="1">
      <alignment horizontal="right"/>
    </xf>
    <xf numFmtId="4" fontId="5" fillId="2" borderId="7" xfId="0" applyNumberFormat="1" applyFont="1" applyFill="1" applyBorder="1"/>
    <xf numFmtId="4" fontId="5" fillId="0" borderId="19" xfId="0" applyNumberFormat="1" applyFont="1" applyFill="1" applyBorder="1"/>
    <xf numFmtId="4" fontId="6" fillId="0" borderId="5" xfId="0" applyNumberFormat="1" applyFont="1" applyFill="1" applyBorder="1" applyAlignment="1">
      <alignment horizontal="right" vertical="top"/>
    </xf>
    <xf numFmtId="4" fontId="6" fillId="2" borderId="5" xfId="0" applyNumberFormat="1" applyFont="1" applyFill="1" applyBorder="1" applyAlignment="1">
      <alignment horizontal="right" vertical="top"/>
    </xf>
    <xf numFmtId="4" fontId="6" fillId="2" borderId="20" xfId="0" applyNumberFormat="1" applyFont="1" applyFill="1" applyBorder="1" applyAlignment="1">
      <alignment horizontal="right" vertical="top"/>
    </xf>
    <xf numFmtId="4" fontId="0" fillId="0" borderId="0" xfId="0" applyNumberFormat="1"/>
    <xf numFmtId="0" fontId="10" fillId="0" borderId="21" xfId="0" applyFont="1" applyBorder="1"/>
    <xf numFmtId="0" fontId="10" fillId="0" borderId="22" xfId="0" applyFont="1" applyBorder="1"/>
    <xf numFmtId="0" fontId="7" fillId="0" borderId="23" xfId="0" applyFont="1" applyBorder="1"/>
    <xf numFmtId="0" fontId="7" fillId="0" borderId="8" xfId="0" applyFont="1" applyBorder="1" applyAlignment="1">
      <alignment horizontal="center"/>
    </xf>
    <xf numFmtId="0" fontId="10" fillId="0" borderId="8" xfId="0" applyFont="1" applyBorder="1"/>
    <xf numFmtId="0" fontId="10" fillId="0" borderId="23" xfId="0" applyFont="1" applyBorder="1"/>
    <xf numFmtId="0" fontId="10" fillId="3" borderId="3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2" fontId="5" fillId="2" borderId="3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2" fontId="6" fillId="2" borderId="24" xfId="0" applyNumberFormat="1" applyFont="1" applyFill="1" applyBorder="1" applyAlignment="1">
      <alignment horizontal="center" vertical="center" wrapText="1"/>
    </xf>
    <xf numFmtId="0" fontId="7" fillId="0" borderId="24" xfId="0" applyFont="1" applyBorder="1" applyAlignment="1">
      <alignment horizontal="center"/>
    </xf>
    <xf numFmtId="0" fontId="10" fillId="0" borderId="25" xfId="0" applyFont="1" applyBorder="1"/>
    <xf numFmtId="0" fontId="10" fillId="0" borderId="26" xfId="0" applyFont="1" applyBorder="1"/>
    <xf numFmtId="0" fontId="11" fillId="0" borderId="12" xfId="0" applyFont="1" applyBorder="1" applyAlignment="1"/>
    <xf numFmtId="0" fontId="11" fillId="0" borderId="3" xfId="0" applyFont="1" applyBorder="1" applyAlignment="1"/>
    <xf numFmtId="0" fontId="5" fillId="2" borderId="2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11" fillId="0" borderId="10" xfId="0" applyFont="1" applyBorder="1" applyAlignment="1"/>
    <xf numFmtId="0" fontId="5" fillId="0" borderId="27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10" fillId="3" borderId="3" xfId="0" applyFont="1" applyFill="1" applyBorder="1" applyAlignment="1">
      <alignment vertical="center" wrapText="1"/>
    </xf>
    <xf numFmtId="0" fontId="10" fillId="0" borderId="4" xfId="0" applyFont="1" applyBorder="1"/>
    <xf numFmtId="0" fontId="10" fillId="2" borderId="4" xfId="0" applyFont="1" applyFill="1" applyBorder="1" applyAlignment="1">
      <alignment horizontal="center" vertical="center" wrapText="1"/>
    </xf>
    <xf numFmtId="0" fontId="10" fillId="4" borderId="32" xfId="0" applyFont="1" applyFill="1" applyBorder="1" applyAlignment="1">
      <alignment horizontal="right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4" borderId="33" xfId="0" applyFont="1" applyFill="1" applyBorder="1" applyAlignment="1">
      <alignment horizontal="right" vertical="center" wrapText="1"/>
    </xf>
    <xf numFmtId="0" fontId="10" fillId="4" borderId="34" xfId="0" applyFont="1" applyFill="1" applyBorder="1" applyAlignment="1">
      <alignment horizontal="right" vertical="center" wrapText="1"/>
    </xf>
    <xf numFmtId="164" fontId="10" fillId="4" borderId="35" xfId="0" applyNumberFormat="1" applyFont="1" applyFill="1" applyBorder="1" applyAlignment="1">
      <alignment horizontal="right" vertical="center" wrapText="1"/>
    </xf>
    <xf numFmtId="164" fontId="10" fillId="4" borderId="34" xfId="0" applyNumberFormat="1" applyFont="1" applyFill="1" applyBorder="1" applyAlignment="1">
      <alignment horizontal="right" vertical="center" wrapText="1"/>
    </xf>
    <xf numFmtId="0" fontId="7" fillId="4" borderId="34" xfId="0" applyFont="1" applyFill="1" applyBorder="1" applyAlignment="1">
      <alignment horizontal="center" vertical="center" wrapText="1"/>
    </xf>
    <xf numFmtId="1" fontId="10" fillId="4" borderId="34" xfId="0" applyNumberFormat="1" applyFont="1" applyFill="1" applyBorder="1" applyAlignment="1">
      <alignment horizontal="right" vertical="center" wrapText="1"/>
    </xf>
    <xf numFmtId="2" fontId="10" fillId="4" borderId="34" xfId="0" applyNumberFormat="1" applyFont="1" applyFill="1" applyBorder="1" applyAlignment="1">
      <alignment horizontal="right" vertical="center" wrapText="1"/>
    </xf>
    <xf numFmtId="0" fontId="10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2" fontId="7" fillId="0" borderId="8" xfId="0" applyNumberFormat="1" applyFont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/>
    </xf>
    <xf numFmtId="0" fontId="10" fillId="3" borderId="7" xfId="0" applyFont="1" applyFill="1" applyBorder="1" applyAlignment="1"/>
    <xf numFmtId="0" fontId="10" fillId="3" borderId="4" xfId="0" applyFont="1" applyFill="1" applyBorder="1" applyAlignment="1">
      <alignment horizontal="center"/>
    </xf>
    <xf numFmtId="0" fontId="6" fillId="0" borderId="5" xfId="0" applyFont="1" applyBorder="1" applyAlignment="1">
      <alignment horizontal="right" vertical="top" wrapText="1"/>
    </xf>
    <xf numFmtId="0" fontId="7" fillId="0" borderId="8" xfId="0" applyFont="1" applyBorder="1" applyAlignment="1">
      <alignment horizontal="right"/>
    </xf>
    <xf numFmtId="0" fontId="7" fillId="0" borderId="18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8" xfId="0" applyFont="1" applyBorder="1"/>
    <xf numFmtId="0" fontId="7" fillId="0" borderId="30" xfId="0" applyFont="1" applyBorder="1"/>
    <xf numFmtId="0" fontId="10" fillId="0" borderId="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7" fillId="0" borderId="4" xfId="0" applyFont="1" applyBorder="1" applyAlignment="1">
      <alignment horizontal="right"/>
    </xf>
    <xf numFmtId="0" fontId="7" fillId="3" borderId="3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/>
    </xf>
    <xf numFmtId="0" fontId="12" fillId="3" borderId="16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6" fillId="0" borderId="25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10" fillId="3" borderId="3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left" vertical="center" wrapText="1"/>
    </xf>
    <xf numFmtId="0" fontId="6" fillId="2" borderId="23" xfId="0" applyFont="1" applyFill="1" applyBorder="1" applyAlignment="1">
      <alignment horizontal="left" vertical="center" wrapText="1"/>
    </xf>
    <xf numFmtId="0" fontId="6" fillId="2" borderId="26" xfId="0" applyFont="1" applyFill="1" applyBorder="1" applyAlignment="1">
      <alignment horizontal="left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3" borderId="12" xfId="0" applyFont="1" applyFill="1" applyBorder="1" applyAlignment="1">
      <alignment horizontal="center" vertical="center" wrapText="1"/>
    </xf>
    <xf numFmtId="0" fontId="7" fillId="3" borderId="38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 wrapText="1"/>
    </xf>
    <xf numFmtId="0" fontId="7" fillId="0" borderId="36" xfId="0" applyFont="1" applyBorder="1" applyAlignment="1">
      <alignment horizontal="left" vertical="center" wrapText="1"/>
    </xf>
    <xf numFmtId="0" fontId="7" fillId="0" borderId="39" xfId="0" applyFont="1" applyBorder="1" applyAlignment="1">
      <alignment horizontal="left" vertical="center" wrapText="1"/>
    </xf>
    <xf numFmtId="0" fontId="7" fillId="0" borderId="40" xfId="0" applyFont="1" applyBorder="1" applyAlignment="1">
      <alignment horizontal="center"/>
    </xf>
    <xf numFmtId="0" fontId="7" fillId="0" borderId="14" xfId="0" applyFont="1" applyBorder="1" applyAlignment="1">
      <alignment horizontal="center" wrapText="1"/>
    </xf>
    <xf numFmtId="0" fontId="7" fillId="0" borderId="16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14" xfId="0" applyFont="1" applyBorder="1" applyAlignment="1">
      <alignment horizontal="right" wrapText="1"/>
    </xf>
    <xf numFmtId="0" fontId="7" fillId="0" borderId="16" xfId="0" applyFont="1" applyBorder="1" applyAlignment="1">
      <alignment horizontal="right" wrapText="1"/>
    </xf>
    <xf numFmtId="0" fontId="7" fillId="0" borderId="2" xfId="0" applyFont="1" applyBorder="1" applyAlignment="1">
      <alignment horizontal="right" wrapText="1"/>
    </xf>
    <xf numFmtId="164" fontId="10" fillId="4" borderId="4" xfId="0" applyNumberFormat="1" applyFont="1" applyFill="1" applyBorder="1" applyAlignment="1">
      <alignment horizontal="right" vertical="center" wrapText="1"/>
    </xf>
    <xf numFmtId="164" fontId="7" fillId="4" borderId="34" xfId="0" applyNumberFormat="1" applyFont="1" applyFill="1" applyBorder="1" applyAlignment="1">
      <alignment horizontal="right" vertical="center" wrapText="1"/>
    </xf>
    <xf numFmtId="0" fontId="7" fillId="0" borderId="0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25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0" borderId="40" xfId="0" applyFont="1" applyBorder="1" applyAlignment="1">
      <alignment horizontal="right" wrapText="1"/>
    </xf>
    <xf numFmtId="0" fontId="7" fillId="0" borderId="0" xfId="0" applyFont="1" applyAlignment="1">
      <alignment horizontal="right"/>
    </xf>
    <xf numFmtId="0" fontId="7" fillId="0" borderId="23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4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46"/>
  <sheetViews>
    <sheetView tabSelected="1" zoomScale="80" zoomScaleNormal="80" zoomScaleSheetLayoutView="100" workbookViewId="0">
      <pane xSplit="3" ySplit="5" topLeftCell="D58" activePane="bottomRight" state="frozen"/>
      <selection pane="topRight" activeCell="D1" sqref="D1"/>
      <selection pane="bottomLeft" activeCell="A5" sqref="A5"/>
      <selection pane="bottomRight" activeCell="A2" sqref="A2:N98"/>
    </sheetView>
  </sheetViews>
  <sheetFormatPr defaultRowHeight="15" x14ac:dyDescent="0.25"/>
  <cols>
    <col min="1" max="1" width="7.28515625" customWidth="1"/>
    <col min="2" max="2" width="47.85546875" customWidth="1"/>
    <col min="3" max="3" width="46.5703125" customWidth="1"/>
    <col min="4" max="4" width="14.85546875" customWidth="1"/>
    <col min="5" max="5" width="17.85546875" customWidth="1"/>
    <col min="9" max="9" width="11.5703125" customWidth="1"/>
    <col min="10" max="10" width="16.5703125" customWidth="1"/>
    <col min="11" max="11" width="18.5703125" customWidth="1"/>
    <col min="12" max="12" width="16.5703125" customWidth="1"/>
    <col min="13" max="13" width="11.85546875" customWidth="1"/>
    <col min="14" max="14" width="11.5703125" customWidth="1"/>
  </cols>
  <sheetData>
    <row r="2" spans="1:14" s="2" customFormat="1" ht="27.75" customHeight="1" x14ac:dyDescent="0.3">
      <c r="A2" s="176" t="s">
        <v>181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</row>
    <row r="3" spans="1:14" s="2" customFormat="1" ht="33.75" customHeight="1" x14ac:dyDescent="0.35">
      <c r="A3" s="177" t="s">
        <v>180</v>
      </c>
      <c r="B3" s="177" t="s">
        <v>25</v>
      </c>
      <c r="C3" s="177" t="s">
        <v>26</v>
      </c>
      <c r="D3" s="177" t="s">
        <v>27</v>
      </c>
      <c r="E3" s="179" t="s">
        <v>28</v>
      </c>
      <c r="F3" s="180"/>
      <c r="G3" s="181"/>
      <c r="H3" s="182" t="s">
        <v>32</v>
      </c>
      <c r="I3" s="179" t="s">
        <v>33</v>
      </c>
      <c r="J3" s="180"/>
      <c r="K3" s="180"/>
      <c r="L3" s="180"/>
      <c r="M3" s="181"/>
      <c r="N3" s="182" t="s">
        <v>36</v>
      </c>
    </row>
    <row r="4" spans="1:14" s="2" customFormat="1" ht="108" customHeight="1" x14ac:dyDescent="0.25">
      <c r="A4" s="178"/>
      <c r="B4" s="178"/>
      <c r="C4" s="178"/>
      <c r="D4" s="178"/>
      <c r="E4" s="16" t="s">
        <v>29</v>
      </c>
      <c r="F4" s="16" t="s">
        <v>30</v>
      </c>
      <c r="G4" s="16" t="s">
        <v>31</v>
      </c>
      <c r="H4" s="183"/>
      <c r="I4" s="16" t="s">
        <v>34</v>
      </c>
      <c r="J4" s="16" t="s">
        <v>35</v>
      </c>
      <c r="K4" s="16" t="s">
        <v>149</v>
      </c>
      <c r="L4" s="16" t="s">
        <v>150</v>
      </c>
      <c r="M4" s="16" t="s">
        <v>151</v>
      </c>
      <c r="N4" s="183"/>
    </row>
    <row r="5" spans="1:14" s="2" customFormat="1" ht="18.75" x14ac:dyDescent="0.3">
      <c r="A5" s="18">
        <v>1</v>
      </c>
      <c r="B5" s="18"/>
      <c r="C5" s="18">
        <v>2</v>
      </c>
      <c r="D5" s="18">
        <v>3</v>
      </c>
      <c r="E5" s="18">
        <v>4</v>
      </c>
      <c r="F5" s="18">
        <v>5</v>
      </c>
      <c r="G5" s="18">
        <v>6</v>
      </c>
      <c r="H5" s="18">
        <v>7</v>
      </c>
      <c r="I5" s="18">
        <v>8</v>
      </c>
      <c r="J5" s="18">
        <v>9</v>
      </c>
      <c r="K5" s="18">
        <v>10</v>
      </c>
      <c r="L5" s="18">
        <v>11</v>
      </c>
      <c r="M5" s="18">
        <v>12</v>
      </c>
      <c r="N5" s="18">
        <v>13</v>
      </c>
    </row>
    <row r="6" spans="1:14" s="4" customFormat="1" ht="40.5" customHeight="1" x14ac:dyDescent="0.3">
      <c r="A6" s="37"/>
      <c r="B6" s="174" t="s">
        <v>142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</row>
    <row r="7" spans="1:14" s="4" customFormat="1" ht="25.5" customHeight="1" thickBot="1" x14ac:dyDescent="0.35">
      <c r="A7" s="44">
        <v>1</v>
      </c>
      <c r="B7" s="184" t="s">
        <v>93</v>
      </c>
      <c r="C7" s="45" t="s">
        <v>76</v>
      </c>
      <c r="D7" s="46">
        <v>1970</v>
      </c>
      <c r="E7" s="47">
        <v>101310052</v>
      </c>
      <c r="F7" s="19"/>
      <c r="G7" s="19"/>
      <c r="H7" s="19" t="s">
        <v>64</v>
      </c>
      <c r="I7" s="19">
        <v>1</v>
      </c>
      <c r="J7" s="81">
        <v>3752</v>
      </c>
      <c r="K7" s="82">
        <v>3752</v>
      </c>
      <c r="L7" s="83">
        <f>J7-K7</f>
        <v>0</v>
      </c>
      <c r="M7" s="20"/>
      <c r="N7" s="20"/>
    </row>
    <row r="8" spans="1:14" s="4" customFormat="1" ht="30" customHeight="1" x14ac:dyDescent="0.3">
      <c r="A8" s="48"/>
      <c r="B8" s="185"/>
      <c r="C8" s="49" t="s">
        <v>143</v>
      </c>
      <c r="D8" s="50"/>
      <c r="E8" s="50"/>
      <c r="F8" s="21"/>
      <c r="G8" s="22"/>
      <c r="H8" s="22"/>
      <c r="I8" s="23">
        <v>1</v>
      </c>
      <c r="J8" s="84">
        <f>SUM(J7:J7)</f>
        <v>3752</v>
      </c>
      <c r="K8" s="85">
        <f>SUM(K7:K7)</f>
        <v>3752</v>
      </c>
      <c r="L8" s="86">
        <f>SUM(L7:L7)</f>
        <v>0</v>
      </c>
      <c r="M8" s="24"/>
      <c r="N8" s="19"/>
    </row>
    <row r="9" spans="1:14" s="4" customFormat="1" ht="18.75" x14ac:dyDescent="0.3">
      <c r="A9" s="44">
        <v>1</v>
      </c>
      <c r="B9" s="186" t="s">
        <v>23</v>
      </c>
      <c r="C9" s="51" t="s">
        <v>96</v>
      </c>
      <c r="D9" s="52">
        <v>1989</v>
      </c>
      <c r="E9" s="53">
        <v>101480144</v>
      </c>
      <c r="F9" s="53"/>
      <c r="G9" s="20"/>
      <c r="H9" s="19" t="s">
        <v>64</v>
      </c>
      <c r="I9" s="20">
        <v>1</v>
      </c>
      <c r="J9" s="87">
        <v>363</v>
      </c>
      <c r="K9" s="88">
        <v>363</v>
      </c>
      <c r="L9" s="89">
        <f>J9-K9</f>
        <v>0</v>
      </c>
      <c r="M9" s="20"/>
      <c r="N9" s="20"/>
    </row>
    <row r="10" spans="1:14" s="4" customFormat="1" ht="18.75" x14ac:dyDescent="0.3">
      <c r="A10" s="25">
        <v>2</v>
      </c>
      <c r="B10" s="187"/>
      <c r="C10" s="51" t="s">
        <v>97</v>
      </c>
      <c r="D10" s="52">
        <v>1990</v>
      </c>
      <c r="E10" s="53">
        <v>101480145</v>
      </c>
      <c r="F10" s="53"/>
      <c r="G10" s="20"/>
      <c r="H10" s="19" t="s">
        <v>64</v>
      </c>
      <c r="I10" s="20">
        <v>1</v>
      </c>
      <c r="J10" s="87">
        <v>384</v>
      </c>
      <c r="K10" s="88">
        <v>384</v>
      </c>
      <c r="L10" s="89">
        <f t="shared" ref="L10:L41" si="0">J10-K10</f>
        <v>0</v>
      </c>
      <c r="M10" s="20"/>
      <c r="N10" s="20"/>
    </row>
    <row r="11" spans="1:14" s="4" customFormat="1" ht="18.75" x14ac:dyDescent="0.3">
      <c r="A11" s="44">
        <v>3</v>
      </c>
      <c r="B11" s="187"/>
      <c r="C11" s="51" t="s">
        <v>98</v>
      </c>
      <c r="D11" s="52">
        <v>1990</v>
      </c>
      <c r="E11" s="53">
        <v>101480146</v>
      </c>
      <c r="F11" s="53"/>
      <c r="G11" s="20"/>
      <c r="H11" s="19" t="s">
        <v>64</v>
      </c>
      <c r="I11" s="20">
        <v>1</v>
      </c>
      <c r="J11" s="87">
        <v>1118</v>
      </c>
      <c r="K11" s="88">
        <v>1118</v>
      </c>
      <c r="L11" s="89">
        <f t="shared" si="0"/>
        <v>0</v>
      </c>
      <c r="M11" s="20"/>
      <c r="N11" s="20"/>
    </row>
    <row r="12" spans="1:14" s="4" customFormat="1" ht="18.75" x14ac:dyDescent="0.3">
      <c r="A12" s="44">
        <v>4</v>
      </c>
      <c r="B12" s="187"/>
      <c r="C12" s="51" t="s">
        <v>99</v>
      </c>
      <c r="D12" s="52">
        <v>1990</v>
      </c>
      <c r="E12" s="53">
        <v>101480147</v>
      </c>
      <c r="F12" s="53"/>
      <c r="G12" s="20"/>
      <c r="H12" s="19" t="s">
        <v>64</v>
      </c>
      <c r="I12" s="20">
        <v>1</v>
      </c>
      <c r="J12" s="87">
        <v>190</v>
      </c>
      <c r="K12" s="88">
        <v>190</v>
      </c>
      <c r="L12" s="89">
        <f t="shared" si="0"/>
        <v>0</v>
      </c>
      <c r="M12" s="20"/>
      <c r="N12" s="20"/>
    </row>
    <row r="13" spans="1:14" s="4" customFormat="1" ht="18.75" x14ac:dyDescent="0.3">
      <c r="A13" s="25">
        <v>5</v>
      </c>
      <c r="B13" s="187"/>
      <c r="C13" s="54" t="s">
        <v>99</v>
      </c>
      <c r="D13" s="52">
        <v>1990</v>
      </c>
      <c r="E13" s="53">
        <v>101480148</v>
      </c>
      <c r="F13" s="53"/>
      <c r="G13" s="20"/>
      <c r="H13" s="19" t="s">
        <v>64</v>
      </c>
      <c r="I13" s="20">
        <v>1</v>
      </c>
      <c r="J13" s="87">
        <v>190</v>
      </c>
      <c r="K13" s="88">
        <v>190</v>
      </c>
      <c r="L13" s="89">
        <f t="shared" si="0"/>
        <v>0</v>
      </c>
      <c r="M13" s="20"/>
      <c r="N13" s="20"/>
    </row>
    <row r="14" spans="1:14" s="4" customFormat="1" ht="18.75" x14ac:dyDescent="0.3">
      <c r="A14" s="44">
        <v>6</v>
      </c>
      <c r="B14" s="187"/>
      <c r="C14" s="54" t="s">
        <v>99</v>
      </c>
      <c r="D14" s="52">
        <v>1990</v>
      </c>
      <c r="E14" s="53">
        <v>101480149</v>
      </c>
      <c r="F14" s="53"/>
      <c r="G14" s="20"/>
      <c r="H14" s="19" t="s">
        <v>64</v>
      </c>
      <c r="I14" s="20">
        <v>1</v>
      </c>
      <c r="J14" s="87">
        <v>190</v>
      </c>
      <c r="K14" s="88">
        <v>190</v>
      </c>
      <c r="L14" s="89">
        <f t="shared" si="0"/>
        <v>0</v>
      </c>
      <c r="M14" s="20"/>
      <c r="N14" s="20"/>
    </row>
    <row r="15" spans="1:14" s="4" customFormat="1" ht="18.75" x14ac:dyDescent="0.3">
      <c r="A15" s="44">
        <v>7</v>
      </c>
      <c r="B15" s="187"/>
      <c r="C15" s="51" t="s">
        <v>99</v>
      </c>
      <c r="D15" s="52">
        <v>1990</v>
      </c>
      <c r="E15" s="53">
        <v>101480150</v>
      </c>
      <c r="F15" s="53"/>
      <c r="G15" s="20"/>
      <c r="H15" s="19" t="s">
        <v>64</v>
      </c>
      <c r="I15" s="20">
        <v>1</v>
      </c>
      <c r="J15" s="87">
        <v>190</v>
      </c>
      <c r="K15" s="88">
        <v>190</v>
      </c>
      <c r="L15" s="89">
        <f t="shared" si="0"/>
        <v>0</v>
      </c>
      <c r="M15" s="20"/>
      <c r="N15" s="20"/>
    </row>
    <row r="16" spans="1:14" s="4" customFormat="1" ht="18.75" x14ac:dyDescent="0.3">
      <c r="A16" s="25">
        <v>8</v>
      </c>
      <c r="B16" s="187"/>
      <c r="C16" s="51" t="s">
        <v>99</v>
      </c>
      <c r="D16" s="52">
        <v>1990</v>
      </c>
      <c r="E16" s="53">
        <v>101480151</v>
      </c>
      <c r="F16" s="53"/>
      <c r="G16" s="20"/>
      <c r="H16" s="19" t="s">
        <v>64</v>
      </c>
      <c r="I16" s="20">
        <v>1</v>
      </c>
      <c r="J16" s="87">
        <v>190</v>
      </c>
      <c r="K16" s="88">
        <v>190</v>
      </c>
      <c r="L16" s="89">
        <f t="shared" si="0"/>
        <v>0</v>
      </c>
      <c r="M16" s="20"/>
      <c r="N16" s="20"/>
    </row>
    <row r="17" spans="1:14" s="4" customFormat="1" ht="18.75" x14ac:dyDescent="0.3">
      <c r="A17" s="44">
        <v>9</v>
      </c>
      <c r="B17" s="187"/>
      <c r="C17" s="51" t="s">
        <v>99</v>
      </c>
      <c r="D17" s="52">
        <v>1990</v>
      </c>
      <c r="E17" s="53">
        <v>101480152</v>
      </c>
      <c r="F17" s="53"/>
      <c r="G17" s="20"/>
      <c r="H17" s="19" t="s">
        <v>64</v>
      </c>
      <c r="I17" s="20">
        <v>1</v>
      </c>
      <c r="J17" s="87">
        <v>190</v>
      </c>
      <c r="K17" s="88">
        <v>190</v>
      </c>
      <c r="L17" s="89">
        <f t="shared" si="0"/>
        <v>0</v>
      </c>
      <c r="M17" s="20"/>
      <c r="N17" s="20"/>
    </row>
    <row r="18" spans="1:14" s="4" customFormat="1" ht="18.75" x14ac:dyDescent="0.3">
      <c r="A18" s="44">
        <v>10</v>
      </c>
      <c r="B18" s="187"/>
      <c r="C18" s="54" t="s">
        <v>99</v>
      </c>
      <c r="D18" s="52">
        <v>1990</v>
      </c>
      <c r="E18" s="53">
        <v>101480153</v>
      </c>
      <c r="F18" s="53"/>
      <c r="G18" s="20"/>
      <c r="H18" s="19" t="s">
        <v>64</v>
      </c>
      <c r="I18" s="20">
        <v>1</v>
      </c>
      <c r="J18" s="87">
        <v>190</v>
      </c>
      <c r="K18" s="88">
        <v>190</v>
      </c>
      <c r="L18" s="89">
        <f t="shared" si="0"/>
        <v>0</v>
      </c>
      <c r="M18" s="20"/>
      <c r="N18" s="20"/>
    </row>
    <row r="19" spans="1:14" s="4" customFormat="1" ht="18.75" x14ac:dyDescent="0.3">
      <c r="A19" s="25">
        <v>11</v>
      </c>
      <c r="B19" s="187"/>
      <c r="C19" s="51" t="s">
        <v>99</v>
      </c>
      <c r="D19" s="52">
        <v>1990</v>
      </c>
      <c r="E19" s="53">
        <v>101480154</v>
      </c>
      <c r="F19" s="53"/>
      <c r="G19" s="20"/>
      <c r="H19" s="19" t="s">
        <v>64</v>
      </c>
      <c r="I19" s="20">
        <v>1</v>
      </c>
      <c r="J19" s="87">
        <v>190</v>
      </c>
      <c r="K19" s="88">
        <v>190</v>
      </c>
      <c r="L19" s="89">
        <f t="shared" si="0"/>
        <v>0</v>
      </c>
      <c r="M19" s="20"/>
      <c r="N19" s="20"/>
    </row>
    <row r="20" spans="1:14" s="4" customFormat="1" ht="18.75" x14ac:dyDescent="0.3">
      <c r="A20" s="44">
        <v>12</v>
      </c>
      <c r="B20" s="187"/>
      <c r="C20" s="55" t="s">
        <v>100</v>
      </c>
      <c r="D20" s="52">
        <v>1991</v>
      </c>
      <c r="E20" s="47">
        <v>101480155</v>
      </c>
      <c r="F20" s="47"/>
      <c r="G20" s="19"/>
      <c r="H20" s="19" t="s">
        <v>64</v>
      </c>
      <c r="I20" s="19">
        <v>1</v>
      </c>
      <c r="J20" s="81">
        <v>941</v>
      </c>
      <c r="K20" s="82">
        <v>941</v>
      </c>
      <c r="L20" s="89">
        <f t="shared" si="0"/>
        <v>0</v>
      </c>
      <c r="M20" s="20"/>
      <c r="N20" s="20"/>
    </row>
    <row r="21" spans="1:14" s="4" customFormat="1" ht="18.75" x14ac:dyDescent="0.3">
      <c r="A21" s="44">
        <v>13</v>
      </c>
      <c r="B21" s="187"/>
      <c r="C21" s="55" t="s">
        <v>100</v>
      </c>
      <c r="D21" s="52">
        <v>1991</v>
      </c>
      <c r="E21" s="47">
        <v>101480156</v>
      </c>
      <c r="F21" s="47"/>
      <c r="G21" s="19"/>
      <c r="H21" s="19" t="s">
        <v>64</v>
      </c>
      <c r="I21" s="19">
        <v>1</v>
      </c>
      <c r="J21" s="81">
        <v>941</v>
      </c>
      <c r="K21" s="82">
        <v>941</v>
      </c>
      <c r="L21" s="89">
        <f t="shared" si="0"/>
        <v>0</v>
      </c>
      <c r="M21" s="20"/>
      <c r="N21" s="20"/>
    </row>
    <row r="22" spans="1:14" s="4" customFormat="1" ht="18.75" x14ac:dyDescent="0.3">
      <c r="A22" s="25">
        <v>14</v>
      </c>
      <c r="B22" s="187"/>
      <c r="C22" s="55" t="s">
        <v>101</v>
      </c>
      <c r="D22" s="52">
        <v>1970</v>
      </c>
      <c r="E22" s="47">
        <v>101480157</v>
      </c>
      <c r="F22" s="47"/>
      <c r="G22" s="19"/>
      <c r="H22" s="19" t="s">
        <v>64</v>
      </c>
      <c r="I22" s="19">
        <v>1</v>
      </c>
      <c r="J22" s="81">
        <v>141</v>
      </c>
      <c r="K22" s="82">
        <v>141</v>
      </c>
      <c r="L22" s="89">
        <f t="shared" si="0"/>
        <v>0</v>
      </c>
      <c r="M22" s="20"/>
      <c r="N22" s="20"/>
    </row>
    <row r="23" spans="1:14" s="4" customFormat="1" ht="18.75" x14ac:dyDescent="0.3">
      <c r="A23" s="44">
        <v>15</v>
      </c>
      <c r="B23" s="187"/>
      <c r="C23" s="55" t="s">
        <v>102</v>
      </c>
      <c r="D23" s="52">
        <v>1976</v>
      </c>
      <c r="E23" s="47">
        <v>101480158</v>
      </c>
      <c r="F23" s="47"/>
      <c r="G23" s="19"/>
      <c r="H23" s="19" t="s">
        <v>64</v>
      </c>
      <c r="I23" s="19">
        <v>1</v>
      </c>
      <c r="J23" s="81">
        <v>246</v>
      </c>
      <c r="K23" s="82">
        <v>246</v>
      </c>
      <c r="L23" s="89">
        <f t="shared" si="0"/>
        <v>0</v>
      </c>
      <c r="M23" s="20"/>
      <c r="N23" s="20"/>
    </row>
    <row r="24" spans="1:14" s="4" customFormat="1" ht="18.75" x14ac:dyDescent="0.3">
      <c r="A24" s="44">
        <v>16</v>
      </c>
      <c r="B24" s="187"/>
      <c r="C24" s="55" t="s">
        <v>103</v>
      </c>
      <c r="D24" s="52">
        <v>1983</v>
      </c>
      <c r="E24" s="47">
        <v>101480159</v>
      </c>
      <c r="F24" s="47"/>
      <c r="G24" s="19"/>
      <c r="H24" s="19" t="s">
        <v>64</v>
      </c>
      <c r="I24" s="19">
        <v>1</v>
      </c>
      <c r="J24" s="81">
        <v>942</v>
      </c>
      <c r="K24" s="82">
        <v>942</v>
      </c>
      <c r="L24" s="89">
        <f t="shared" si="0"/>
        <v>0</v>
      </c>
      <c r="M24" s="20"/>
      <c r="N24" s="20"/>
    </row>
    <row r="25" spans="1:14" s="4" customFormat="1" ht="18.75" x14ac:dyDescent="0.3">
      <c r="A25" s="25">
        <v>17</v>
      </c>
      <c r="B25" s="187"/>
      <c r="C25" s="55" t="s">
        <v>104</v>
      </c>
      <c r="D25" s="52">
        <v>1983</v>
      </c>
      <c r="E25" s="47">
        <v>101480160</v>
      </c>
      <c r="F25" s="47"/>
      <c r="G25" s="19"/>
      <c r="H25" s="19" t="s">
        <v>64</v>
      </c>
      <c r="I25" s="19">
        <v>1</v>
      </c>
      <c r="J25" s="81">
        <v>586</v>
      </c>
      <c r="K25" s="82">
        <v>586</v>
      </c>
      <c r="L25" s="89">
        <f t="shared" si="0"/>
        <v>0</v>
      </c>
      <c r="M25" s="20"/>
      <c r="N25" s="20"/>
    </row>
    <row r="26" spans="1:14" s="4" customFormat="1" ht="18.75" x14ac:dyDescent="0.3">
      <c r="A26" s="44">
        <v>18</v>
      </c>
      <c r="B26" s="187"/>
      <c r="C26" s="55" t="s">
        <v>105</v>
      </c>
      <c r="D26" s="52">
        <v>1975</v>
      </c>
      <c r="E26" s="47">
        <v>101480161</v>
      </c>
      <c r="F26" s="47"/>
      <c r="G26" s="19"/>
      <c r="H26" s="19" t="s">
        <v>64</v>
      </c>
      <c r="I26" s="19">
        <v>1</v>
      </c>
      <c r="J26" s="81">
        <v>1166</v>
      </c>
      <c r="K26" s="82">
        <v>1166</v>
      </c>
      <c r="L26" s="89">
        <f t="shared" si="0"/>
        <v>0</v>
      </c>
      <c r="M26" s="20"/>
      <c r="N26" s="20"/>
    </row>
    <row r="27" spans="1:14" s="4" customFormat="1" ht="18.75" x14ac:dyDescent="0.3">
      <c r="A27" s="44">
        <v>19</v>
      </c>
      <c r="B27" s="187"/>
      <c r="C27" s="55" t="s">
        <v>97</v>
      </c>
      <c r="D27" s="52">
        <v>1986</v>
      </c>
      <c r="E27" s="47">
        <v>101480162</v>
      </c>
      <c r="F27" s="47"/>
      <c r="G27" s="19"/>
      <c r="H27" s="19" t="s">
        <v>64</v>
      </c>
      <c r="I27" s="19">
        <v>1</v>
      </c>
      <c r="J27" s="81">
        <v>479</v>
      </c>
      <c r="K27" s="82">
        <v>479</v>
      </c>
      <c r="L27" s="89">
        <f t="shared" si="0"/>
        <v>0</v>
      </c>
      <c r="M27" s="20"/>
      <c r="N27" s="20"/>
    </row>
    <row r="28" spans="1:14" s="4" customFormat="1" ht="18.75" x14ac:dyDescent="0.3">
      <c r="A28" s="25">
        <v>20</v>
      </c>
      <c r="B28" s="187"/>
      <c r="C28" s="55" t="s">
        <v>106</v>
      </c>
      <c r="D28" s="52">
        <v>2006</v>
      </c>
      <c r="E28" s="47">
        <v>101480163</v>
      </c>
      <c r="F28" s="47"/>
      <c r="G28" s="19"/>
      <c r="H28" s="19" t="s">
        <v>64</v>
      </c>
      <c r="I28" s="19">
        <v>1</v>
      </c>
      <c r="J28" s="81">
        <v>1960</v>
      </c>
      <c r="K28" s="82">
        <v>1960</v>
      </c>
      <c r="L28" s="89">
        <f t="shared" si="0"/>
        <v>0</v>
      </c>
      <c r="M28" s="20"/>
      <c r="N28" s="20"/>
    </row>
    <row r="29" spans="1:14" s="4" customFormat="1" ht="18.75" x14ac:dyDescent="0.3">
      <c r="A29" s="44">
        <v>21</v>
      </c>
      <c r="B29" s="187"/>
      <c r="C29" s="55" t="s">
        <v>107</v>
      </c>
      <c r="D29" s="52">
        <v>2006</v>
      </c>
      <c r="E29" s="47">
        <v>101480164</v>
      </c>
      <c r="F29" s="47"/>
      <c r="G29" s="19"/>
      <c r="H29" s="19" t="s">
        <v>64</v>
      </c>
      <c r="I29" s="19">
        <v>1</v>
      </c>
      <c r="J29" s="81">
        <v>4124</v>
      </c>
      <c r="K29" s="82">
        <v>4124</v>
      </c>
      <c r="L29" s="89">
        <f t="shared" si="0"/>
        <v>0</v>
      </c>
      <c r="M29" s="20"/>
      <c r="N29" s="20"/>
    </row>
    <row r="30" spans="1:14" s="4" customFormat="1" ht="18.75" x14ac:dyDescent="0.3">
      <c r="A30" s="44">
        <v>22</v>
      </c>
      <c r="B30" s="187"/>
      <c r="C30" s="55" t="s">
        <v>108</v>
      </c>
      <c r="D30" s="52">
        <v>2008</v>
      </c>
      <c r="E30" s="47">
        <v>101460165</v>
      </c>
      <c r="F30" s="47"/>
      <c r="G30" s="19"/>
      <c r="H30" s="19" t="s">
        <v>64</v>
      </c>
      <c r="I30" s="19">
        <v>1</v>
      </c>
      <c r="J30" s="81">
        <v>4160</v>
      </c>
      <c r="K30" s="82">
        <v>4160</v>
      </c>
      <c r="L30" s="89">
        <f t="shared" si="0"/>
        <v>0</v>
      </c>
      <c r="M30" s="20"/>
      <c r="N30" s="20"/>
    </row>
    <row r="31" spans="1:14" s="4" customFormat="1" ht="18.75" x14ac:dyDescent="0.3">
      <c r="A31" s="25">
        <v>23</v>
      </c>
      <c r="B31" s="187"/>
      <c r="C31" s="55" t="s">
        <v>108</v>
      </c>
      <c r="D31" s="52">
        <v>2008</v>
      </c>
      <c r="E31" s="47">
        <v>101460166</v>
      </c>
      <c r="F31" s="47"/>
      <c r="G31" s="19"/>
      <c r="H31" s="19" t="s">
        <v>64</v>
      </c>
      <c r="I31" s="19">
        <v>1</v>
      </c>
      <c r="J31" s="81">
        <v>1045</v>
      </c>
      <c r="K31" s="82">
        <v>1045</v>
      </c>
      <c r="L31" s="89">
        <f t="shared" si="0"/>
        <v>0</v>
      </c>
      <c r="M31" s="20"/>
      <c r="N31" s="20"/>
    </row>
    <row r="32" spans="1:14" s="4" customFormat="1" ht="18.75" x14ac:dyDescent="0.3">
      <c r="A32" s="44">
        <v>24</v>
      </c>
      <c r="B32" s="187"/>
      <c r="C32" s="55" t="s">
        <v>108</v>
      </c>
      <c r="D32" s="52">
        <v>2008</v>
      </c>
      <c r="E32" s="47">
        <v>101460167</v>
      </c>
      <c r="F32" s="47"/>
      <c r="G32" s="19"/>
      <c r="H32" s="19" t="s">
        <v>64</v>
      </c>
      <c r="I32" s="19">
        <v>1</v>
      </c>
      <c r="J32" s="81">
        <v>1045</v>
      </c>
      <c r="K32" s="82">
        <v>1045</v>
      </c>
      <c r="L32" s="89">
        <f t="shared" si="0"/>
        <v>0</v>
      </c>
      <c r="M32" s="20"/>
      <c r="N32" s="20"/>
    </row>
    <row r="33" spans="1:14" s="4" customFormat="1" ht="18.75" x14ac:dyDescent="0.3">
      <c r="A33" s="44">
        <v>25</v>
      </c>
      <c r="B33" s="187"/>
      <c r="C33" s="55" t="s">
        <v>108</v>
      </c>
      <c r="D33" s="52">
        <v>2008</v>
      </c>
      <c r="E33" s="47">
        <v>101460168</v>
      </c>
      <c r="F33" s="47"/>
      <c r="G33" s="19"/>
      <c r="H33" s="19" t="s">
        <v>64</v>
      </c>
      <c r="I33" s="19">
        <v>1</v>
      </c>
      <c r="J33" s="81">
        <v>1045</v>
      </c>
      <c r="K33" s="82">
        <v>1045</v>
      </c>
      <c r="L33" s="89">
        <f t="shared" si="0"/>
        <v>0</v>
      </c>
      <c r="M33" s="20"/>
      <c r="N33" s="20"/>
    </row>
    <row r="34" spans="1:14" s="4" customFormat="1" ht="18.75" x14ac:dyDescent="0.3">
      <c r="A34" s="25">
        <v>26</v>
      </c>
      <c r="B34" s="187"/>
      <c r="C34" s="55" t="s">
        <v>108</v>
      </c>
      <c r="D34" s="52">
        <v>2008</v>
      </c>
      <c r="E34" s="47">
        <v>101460169</v>
      </c>
      <c r="F34" s="47"/>
      <c r="G34" s="19"/>
      <c r="H34" s="19" t="s">
        <v>64</v>
      </c>
      <c r="I34" s="19">
        <v>1</v>
      </c>
      <c r="J34" s="81">
        <v>1045</v>
      </c>
      <c r="K34" s="82">
        <v>1045</v>
      </c>
      <c r="L34" s="89">
        <f t="shared" si="0"/>
        <v>0</v>
      </c>
      <c r="M34" s="20"/>
      <c r="N34" s="20"/>
    </row>
    <row r="35" spans="1:14" s="4" customFormat="1" ht="18.75" x14ac:dyDescent="0.3">
      <c r="A35" s="44">
        <v>27</v>
      </c>
      <c r="B35" s="187"/>
      <c r="C35" s="55" t="s">
        <v>108</v>
      </c>
      <c r="D35" s="52">
        <v>2008</v>
      </c>
      <c r="E35" s="47">
        <v>101460170</v>
      </c>
      <c r="F35" s="47"/>
      <c r="G35" s="19"/>
      <c r="H35" s="19" t="s">
        <v>64</v>
      </c>
      <c r="I35" s="19">
        <v>1</v>
      </c>
      <c r="J35" s="81">
        <v>1045</v>
      </c>
      <c r="K35" s="82">
        <v>1045</v>
      </c>
      <c r="L35" s="89">
        <f t="shared" si="0"/>
        <v>0</v>
      </c>
      <c r="M35" s="20"/>
      <c r="N35" s="20"/>
    </row>
    <row r="36" spans="1:14" s="4" customFormat="1" ht="18.75" x14ac:dyDescent="0.3">
      <c r="A36" s="44">
        <v>28</v>
      </c>
      <c r="B36" s="187"/>
      <c r="C36" s="55" t="s">
        <v>109</v>
      </c>
      <c r="D36" s="52">
        <v>2009</v>
      </c>
      <c r="E36" s="47">
        <v>101460171</v>
      </c>
      <c r="F36" s="47"/>
      <c r="G36" s="19"/>
      <c r="H36" s="19" t="s">
        <v>64</v>
      </c>
      <c r="I36" s="19">
        <v>1</v>
      </c>
      <c r="J36" s="81">
        <v>4093</v>
      </c>
      <c r="K36" s="82">
        <v>3407.8</v>
      </c>
      <c r="L36" s="89">
        <f t="shared" si="0"/>
        <v>685.19999999999982</v>
      </c>
      <c r="M36" s="20"/>
      <c r="N36" s="20"/>
    </row>
    <row r="37" spans="1:14" s="4" customFormat="1" ht="18.75" x14ac:dyDescent="0.3">
      <c r="A37" s="25">
        <v>29</v>
      </c>
      <c r="B37" s="187"/>
      <c r="C37" s="55" t="s">
        <v>110</v>
      </c>
      <c r="D37" s="52">
        <v>1990</v>
      </c>
      <c r="E37" s="47">
        <v>101460172</v>
      </c>
      <c r="F37" s="47"/>
      <c r="G37" s="19"/>
      <c r="H37" s="19" t="s">
        <v>64</v>
      </c>
      <c r="I37" s="19">
        <v>1</v>
      </c>
      <c r="J37" s="81">
        <v>545</v>
      </c>
      <c r="K37" s="82">
        <v>545</v>
      </c>
      <c r="L37" s="89">
        <f t="shared" si="0"/>
        <v>0</v>
      </c>
      <c r="M37" s="20"/>
      <c r="N37" s="20"/>
    </row>
    <row r="38" spans="1:14" s="4" customFormat="1" ht="18.75" x14ac:dyDescent="0.3">
      <c r="A38" s="44">
        <v>30</v>
      </c>
      <c r="B38" s="187"/>
      <c r="C38" s="55" t="s">
        <v>106</v>
      </c>
      <c r="D38" s="52">
        <v>2012</v>
      </c>
      <c r="E38" s="47">
        <v>101460173</v>
      </c>
      <c r="F38" s="47"/>
      <c r="G38" s="19"/>
      <c r="H38" s="19" t="s">
        <v>64</v>
      </c>
      <c r="I38" s="19">
        <v>1</v>
      </c>
      <c r="J38" s="81">
        <v>1300</v>
      </c>
      <c r="K38" s="82">
        <v>1291</v>
      </c>
      <c r="L38" s="89">
        <f t="shared" si="0"/>
        <v>9</v>
      </c>
      <c r="M38" s="20"/>
      <c r="N38" s="20"/>
    </row>
    <row r="39" spans="1:14" s="4" customFormat="1" ht="18.75" x14ac:dyDescent="0.3">
      <c r="A39" s="44">
        <v>31</v>
      </c>
      <c r="B39" s="187"/>
      <c r="C39" s="55" t="s">
        <v>111</v>
      </c>
      <c r="D39" s="52" t="s">
        <v>114</v>
      </c>
      <c r="E39" s="47">
        <v>101460399</v>
      </c>
      <c r="F39" s="47"/>
      <c r="G39" s="19"/>
      <c r="H39" s="19" t="s">
        <v>64</v>
      </c>
      <c r="I39" s="19">
        <v>1</v>
      </c>
      <c r="J39" s="81">
        <v>8799</v>
      </c>
      <c r="K39" s="82">
        <v>2859.69</v>
      </c>
      <c r="L39" s="89">
        <f t="shared" si="0"/>
        <v>5939.3099999999995</v>
      </c>
      <c r="M39" s="20"/>
      <c r="N39" s="20"/>
    </row>
    <row r="40" spans="1:14" s="4" customFormat="1" ht="18.75" x14ac:dyDescent="0.3">
      <c r="A40" s="25">
        <v>32</v>
      </c>
      <c r="B40" s="187"/>
      <c r="C40" s="55" t="s">
        <v>112</v>
      </c>
      <c r="D40" s="52" t="s">
        <v>115</v>
      </c>
      <c r="E40" s="47">
        <v>101480297</v>
      </c>
      <c r="F40" s="47"/>
      <c r="G40" s="19"/>
      <c r="H40" s="19" t="s">
        <v>64</v>
      </c>
      <c r="I40" s="19">
        <v>1</v>
      </c>
      <c r="J40" s="81">
        <v>14658</v>
      </c>
      <c r="K40" s="82">
        <v>9282.7999999999993</v>
      </c>
      <c r="L40" s="89">
        <f t="shared" si="0"/>
        <v>5375.2000000000007</v>
      </c>
      <c r="M40" s="20"/>
      <c r="N40" s="20"/>
    </row>
    <row r="41" spans="1:14" s="4" customFormat="1" ht="19.5" thickBot="1" x14ac:dyDescent="0.35">
      <c r="A41" s="44">
        <v>33</v>
      </c>
      <c r="B41" s="187"/>
      <c r="C41" s="55" t="s">
        <v>113</v>
      </c>
      <c r="D41" s="56">
        <v>44501</v>
      </c>
      <c r="E41" s="47">
        <v>101410695</v>
      </c>
      <c r="F41" s="47"/>
      <c r="G41" s="19"/>
      <c r="H41" s="19" t="s">
        <v>64</v>
      </c>
      <c r="I41" s="19">
        <v>1</v>
      </c>
      <c r="J41" s="81">
        <v>40000</v>
      </c>
      <c r="K41" s="82">
        <v>333.33</v>
      </c>
      <c r="L41" s="89">
        <f t="shared" si="0"/>
        <v>39666.67</v>
      </c>
      <c r="M41" s="20"/>
      <c r="N41" s="20"/>
    </row>
    <row r="42" spans="1:14" s="4" customFormat="1" ht="19.5" thickBot="1" x14ac:dyDescent="0.35">
      <c r="A42" s="44"/>
      <c r="B42" s="187"/>
      <c r="C42" s="57" t="s">
        <v>144</v>
      </c>
      <c r="D42" s="53"/>
      <c r="E42" s="58"/>
      <c r="F42" s="27"/>
      <c r="G42" s="27"/>
      <c r="H42" s="27"/>
      <c r="I42" s="28">
        <f>SUM(I9:I41)</f>
        <v>33</v>
      </c>
      <c r="J42" s="80">
        <f>SUM(J9:J41)</f>
        <v>93691</v>
      </c>
      <c r="K42" s="80">
        <f>SUM(K9:K41)</f>
        <v>42015.619999999995</v>
      </c>
      <c r="L42" s="80">
        <f>SUM(L9:L41)</f>
        <v>51675.38</v>
      </c>
      <c r="M42" s="10"/>
      <c r="N42" s="20"/>
    </row>
    <row r="43" spans="1:14" s="4" customFormat="1" ht="18.75" x14ac:dyDescent="0.3">
      <c r="A43" s="44">
        <v>1</v>
      </c>
      <c r="B43" s="195" t="s">
        <v>0</v>
      </c>
      <c r="C43" s="59" t="s">
        <v>136</v>
      </c>
      <c r="D43" s="60">
        <v>1982</v>
      </c>
      <c r="E43" s="61">
        <v>101630037</v>
      </c>
      <c r="F43" s="20"/>
      <c r="G43" s="20"/>
      <c r="H43" s="19" t="s">
        <v>64</v>
      </c>
      <c r="I43" s="20">
        <v>1</v>
      </c>
      <c r="J43" s="87">
        <v>310</v>
      </c>
      <c r="K43" s="88">
        <v>310</v>
      </c>
      <c r="L43" s="89">
        <v>0</v>
      </c>
      <c r="M43" s="53"/>
      <c r="N43" s="20"/>
    </row>
    <row r="44" spans="1:14" s="4" customFormat="1" ht="18.75" x14ac:dyDescent="0.3">
      <c r="A44" s="44">
        <v>2</v>
      </c>
      <c r="B44" s="195"/>
      <c r="C44" s="59" t="s">
        <v>137</v>
      </c>
      <c r="D44" s="60">
        <v>1982</v>
      </c>
      <c r="E44" s="61">
        <v>101630038</v>
      </c>
      <c r="F44" s="20"/>
      <c r="G44" s="20"/>
      <c r="H44" s="19" t="s">
        <v>64</v>
      </c>
      <c r="I44" s="20">
        <v>1</v>
      </c>
      <c r="J44" s="87">
        <v>446</v>
      </c>
      <c r="K44" s="88">
        <v>446</v>
      </c>
      <c r="L44" s="89">
        <v>0</v>
      </c>
      <c r="M44" s="53"/>
      <c r="N44" s="20"/>
    </row>
    <row r="45" spans="1:14" s="4" customFormat="1" ht="18.75" x14ac:dyDescent="0.3">
      <c r="A45" s="44">
        <v>3</v>
      </c>
      <c r="B45" s="195"/>
      <c r="C45" s="59" t="s">
        <v>138</v>
      </c>
      <c r="D45" s="60">
        <v>1985</v>
      </c>
      <c r="E45" s="61">
        <v>101630039</v>
      </c>
      <c r="F45" s="20"/>
      <c r="G45" s="20"/>
      <c r="H45" s="19" t="s">
        <v>64</v>
      </c>
      <c r="I45" s="20">
        <v>1</v>
      </c>
      <c r="J45" s="87">
        <v>372</v>
      </c>
      <c r="K45" s="88">
        <v>372</v>
      </c>
      <c r="L45" s="89">
        <v>0</v>
      </c>
      <c r="M45" s="53"/>
      <c r="N45" s="20"/>
    </row>
    <row r="46" spans="1:14" s="4" customFormat="1" ht="18.75" x14ac:dyDescent="0.3">
      <c r="A46" s="44">
        <v>4</v>
      </c>
      <c r="B46" s="195"/>
      <c r="C46" s="59" t="s">
        <v>139</v>
      </c>
      <c r="D46" s="60">
        <v>1985</v>
      </c>
      <c r="E46" s="61">
        <v>101630040</v>
      </c>
      <c r="F46" s="20"/>
      <c r="G46" s="20"/>
      <c r="H46" s="19" t="s">
        <v>64</v>
      </c>
      <c r="I46" s="20">
        <v>1</v>
      </c>
      <c r="J46" s="87">
        <v>140</v>
      </c>
      <c r="K46" s="88">
        <v>140</v>
      </c>
      <c r="L46" s="89">
        <v>0</v>
      </c>
      <c r="M46" s="53"/>
      <c r="N46" s="20"/>
    </row>
    <row r="47" spans="1:14" s="4" customFormat="1" ht="18.75" x14ac:dyDescent="0.3">
      <c r="A47" s="44">
        <v>5</v>
      </c>
      <c r="B47" s="195"/>
      <c r="C47" s="59" t="s">
        <v>139</v>
      </c>
      <c r="D47" s="60">
        <v>1985</v>
      </c>
      <c r="E47" s="61">
        <v>101630041</v>
      </c>
      <c r="F47" s="20"/>
      <c r="G47" s="20"/>
      <c r="H47" s="19" t="s">
        <v>64</v>
      </c>
      <c r="I47" s="20">
        <v>1</v>
      </c>
      <c r="J47" s="87">
        <v>140</v>
      </c>
      <c r="K47" s="88">
        <v>140</v>
      </c>
      <c r="L47" s="89">
        <v>0</v>
      </c>
      <c r="M47" s="53"/>
      <c r="N47" s="20"/>
    </row>
    <row r="48" spans="1:14" s="4" customFormat="1" ht="19.5" thickBot="1" x14ac:dyDescent="0.35">
      <c r="A48" s="44">
        <v>6</v>
      </c>
      <c r="B48" s="195"/>
      <c r="C48" s="59" t="s">
        <v>140</v>
      </c>
      <c r="D48" s="60">
        <v>1997</v>
      </c>
      <c r="E48" s="61">
        <v>101630042</v>
      </c>
      <c r="F48" s="20"/>
      <c r="G48" s="20"/>
      <c r="H48" s="19" t="s">
        <v>64</v>
      </c>
      <c r="I48" s="20">
        <v>1</v>
      </c>
      <c r="J48" s="88">
        <v>2484</v>
      </c>
      <c r="K48" s="88">
        <v>2484</v>
      </c>
      <c r="L48" s="89">
        <v>0</v>
      </c>
      <c r="M48" s="53"/>
      <c r="N48" s="20"/>
    </row>
    <row r="49" spans="1:14" s="4" customFormat="1" ht="19.5" thickBot="1" x14ac:dyDescent="0.35">
      <c r="A49" s="38"/>
      <c r="B49" s="184"/>
      <c r="C49" s="62" t="s">
        <v>145</v>
      </c>
      <c r="D49" s="63"/>
      <c r="E49" s="50"/>
      <c r="F49" s="22"/>
      <c r="G49" s="22"/>
      <c r="H49" s="22"/>
      <c r="I49" s="23">
        <f>SUM(I43:I48)</f>
        <v>6</v>
      </c>
      <c r="J49" s="84">
        <f>SUM(J43:J48)</f>
        <v>3892</v>
      </c>
      <c r="K49" s="90">
        <f>SUM(K43:K48)</f>
        <v>3892</v>
      </c>
      <c r="L49" s="91">
        <f>SUM(L43:L48)</f>
        <v>0</v>
      </c>
      <c r="M49" s="24"/>
      <c r="N49" s="19"/>
    </row>
    <row r="50" spans="1:14" s="5" customFormat="1" ht="38.25" customHeight="1" thickBot="1" x14ac:dyDescent="0.25">
      <c r="A50" s="191" t="s">
        <v>148</v>
      </c>
      <c r="B50" s="192"/>
      <c r="C50" s="192"/>
      <c r="D50" s="192"/>
      <c r="E50" s="192"/>
      <c r="F50" s="192"/>
      <c r="G50" s="192"/>
      <c r="H50" s="193"/>
      <c r="I50" s="28">
        <f>I8+I42+I49</f>
        <v>40</v>
      </c>
      <c r="J50" s="80">
        <f>J8+J42+J49</f>
        <v>101335</v>
      </c>
      <c r="K50" s="80">
        <f>K8+K42+K49</f>
        <v>49659.619999999995</v>
      </c>
      <c r="L50" s="80">
        <f>L8+L42+L49</f>
        <v>51675.38</v>
      </c>
      <c r="M50" s="28"/>
      <c r="N50" s="28"/>
    </row>
    <row r="51" spans="1:14" s="4" customFormat="1" ht="19.5" thickBot="1" x14ac:dyDescent="0.35">
      <c r="A51" s="64">
        <v>1</v>
      </c>
      <c r="B51" s="194" t="s">
        <v>1</v>
      </c>
      <c r="C51" s="65" t="s">
        <v>2</v>
      </c>
      <c r="D51" s="63"/>
      <c r="E51" s="63"/>
      <c r="F51" s="35"/>
      <c r="G51" s="35"/>
      <c r="H51" s="35" t="s">
        <v>64</v>
      </c>
      <c r="I51" s="35">
        <v>1</v>
      </c>
      <c r="J51" s="92">
        <v>101</v>
      </c>
      <c r="K51" s="93">
        <v>50.5</v>
      </c>
      <c r="L51" s="94">
        <v>50.5</v>
      </c>
      <c r="M51" s="39"/>
      <c r="N51" s="39"/>
    </row>
    <row r="52" spans="1:14" s="4" customFormat="1" ht="18.75" x14ac:dyDescent="0.3">
      <c r="A52" s="44"/>
      <c r="B52" s="185"/>
      <c r="C52" s="66" t="s">
        <v>146</v>
      </c>
      <c r="D52" s="67"/>
      <c r="E52" s="67"/>
      <c r="F52" s="23"/>
      <c r="G52" s="23"/>
      <c r="H52" s="23"/>
      <c r="I52" s="23">
        <v>1</v>
      </c>
      <c r="J52" s="95">
        <f>SUM(J51)</f>
        <v>101</v>
      </c>
      <c r="K52" s="96">
        <f>SUM(K51)</f>
        <v>50.5</v>
      </c>
      <c r="L52" s="97">
        <f>SUM(L51)</f>
        <v>50.5</v>
      </c>
      <c r="M52" s="24"/>
      <c r="N52" s="19"/>
    </row>
    <row r="53" spans="1:14" s="4" customFormat="1" ht="18.75" x14ac:dyDescent="0.3">
      <c r="A53" s="44">
        <v>1</v>
      </c>
      <c r="B53" s="194"/>
      <c r="C53" s="30" t="s">
        <v>5</v>
      </c>
      <c r="D53" s="53"/>
      <c r="E53" s="53"/>
      <c r="F53" s="20"/>
      <c r="G53" s="20"/>
      <c r="H53" s="19" t="s">
        <v>64</v>
      </c>
      <c r="I53" s="20">
        <v>7</v>
      </c>
      <c r="J53" s="98">
        <v>700</v>
      </c>
      <c r="K53" s="88">
        <f>J53*50%</f>
        <v>350</v>
      </c>
      <c r="L53" s="99">
        <f>J53-K53</f>
        <v>350</v>
      </c>
      <c r="M53" s="20"/>
      <c r="N53" s="20"/>
    </row>
    <row r="54" spans="1:14" s="4" customFormat="1" ht="18.75" x14ac:dyDescent="0.3">
      <c r="A54" s="44">
        <v>2</v>
      </c>
      <c r="B54" s="194"/>
      <c r="C54" s="30" t="s">
        <v>116</v>
      </c>
      <c r="D54" s="53"/>
      <c r="E54" s="53"/>
      <c r="F54" s="20"/>
      <c r="G54" s="53"/>
      <c r="H54" s="19" t="s">
        <v>64</v>
      </c>
      <c r="I54" s="20">
        <v>1</v>
      </c>
      <c r="J54" s="100">
        <v>89</v>
      </c>
      <c r="K54" s="88">
        <f>J54*50%</f>
        <v>44.5</v>
      </c>
      <c r="L54" s="99">
        <f>J54-K54</f>
        <v>44.5</v>
      </c>
      <c r="M54" s="20"/>
      <c r="N54" s="20"/>
    </row>
    <row r="55" spans="1:14" s="4" customFormat="1" ht="23.25" customHeight="1" x14ac:dyDescent="0.3">
      <c r="A55" s="44">
        <v>3</v>
      </c>
      <c r="B55" s="194" t="s">
        <v>3</v>
      </c>
      <c r="C55" s="30" t="s">
        <v>6</v>
      </c>
      <c r="D55" s="53"/>
      <c r="E55" s="53"/>
      <c r="F55" s="20"/>
      <c r="G55" s="53"/>
      <c r="H55" s="19" t="s">
        <v>64</v>
      </c>
      <c r="I55" s="20">
        <v>1</v>
      </c>
      <c r="J55" s="100">
        <v>95</v>
      </c>
      <c r="K55" s="88">
        <f>J55*50%</f>
        <v>47.5</v>
      </c>
      <c r="L55" s="99">
        <f>J55-K55</f>
        <v>47.5</v>
      </c>
      <c r="M55" s="20"/>
      <c r="N55" s="20"/>
    </row>
    <row r="56" spans="1:14" s="4" customFormat="1" ht="18.75" x14ac:dyDescent="0.3">
      <c r="A56" s="44">
        <v>4</v>
      </c>
      <c r="B56" s="194"/>
      <c r="C56" s="68" t="s">
        <v>117</v>
      </c>
      <c r="D56" s="31"/>
      <c r="E56" s="69"/>
      <c r="F56" s="20"/>
      <c r="G56" s="20"/>
      <c r="H56" s="19" t="s">
        <v>64</v>
      </c>
      <c r="I56" s="10">
        <v>2</v>
      </c>
      <c r="J56" s="100">
        <v>24</v>
      </c>
      <c r="K56" s="88">
        <f t="shared" ref="K56:K95" si="1">J56*50%</f>
        <v>12</v>
      </c>
      <c r="L56" s="99">
        <f>J56-K56</f>
        <v>12</v>
      </c>
      <c r="M56" s="20"/>
      <c r="N56" s="20"/>
    </row>
    <row r="57" spans="1:14" s="1" customFormat="1" ht="18.75" x14ac:dyDescent="0.3">
      <c r="A57" s="44">
        <v>5</v>
      </c>
      <c r="B57" s="194"/>
      <c r="C57" s="32" t="s">
        <v>118</v>
      </c>
      <c r="D57" s="70"/>
      <c r="E57" s="71"/>
      <c r="F57" s="19"/>
      <c r="G57" s="19"/>
      <c r="H57" s="19" t="s">
        <v>64</v>
      </c>
      <c r="I57" s="24">
        <v>1</v>
      </c>
      <c r="J57" s="101">
        <v>75</v>
      </c>
      <c r="K57" s="88">
        <f t="shared" si="1"/>
        <v>37.5</v>
      </c>
      <c r="L57" s="99">
        <f t="shared" ref="L57:L95" si="2">J57-K57</f>
        <v>37.5</v>
      </c>
      <c r="M57" s="20"/>
      <c r="N57" s="20"/>
    </row>
    <row r="58" spans="1:14" s="1" customFormat="1" ht="18.75" x14ac:dyDescent="0.3">
      <c r="A58" s="44">
        <v>6</v>
      </c>
      <c r="B58" s="194"/>
      <c r="C58" s="32" t="s">
        <v>119</v>
      </c>
      <c r="D58" s="70"/>
      <c r="E58" s="71"/>
      <c r="F58" s="19"/>
      <c r="G58" s="19"/>
      <c r="H58" s="19" t="s">
        <v>64</v>
      </c>
      <c r="I58" s="24">
        <v>1</v>
      </c>
      <c r="J58" s="101">
        <v>75</v>
      </c>
      <c r="K58" s="88">
        <f t="shared" si="1"/>
        <v>37.5</v>
      </c>
      <c r="L58" s="99">
        <f t="shared" si="2"/>
        <v>37.5</v>
      </c>
      <c r="M58" s="20"/>
      <c r="N58" s="20"/>
    </row>
    <row r="59" spans="1:14" s="1" customFormat="1" ht="18.75" x14ac:dyDescent="0.3">
      <c r="A59" s="44">
        <v>7</v>
      </c>
      <c r="B59" s="194"/>
      <c r="C59" s="32" t="s">
        <v>120</v>
      </c>
      <c r="D59" s="70"/>
      <c r="E59" s="71"/>
      <c r="F59" s="19"/>
      <c r="G59" s="19"/>
      <c r="H59" s="19" t="s">
        <v>64</v>
      </c>
      <c r="I59" s="24">
        <v>1</v>
      </c>
      <c r="J59" s="101">
        <v>87</v>
      </c>
      <c r="K59" s="88">
        <f t="shared" si="1"/>
        <v>43.5</v>
      </c>
      <c r="L59" s="99">
        <f t="shared" si="2"/>
        <v>43.5</v>
      </c>
      <c r="M59" s="20"/>
      <c r="N59" s="20"/>
    </row>
    <row r="60" spans="1:14" s="1" customFormat="1" ht="18.75" x14ac:dyDescent="0.3">
      <c r="A60" s="44">
        <v>8</v>
      </c>
      <c r="B60" s="194"/>
      <c r="C60" s="32" t="s">
        <v>121</v>
      </c>
      <c r="D60" s="70"/>
      <c r="E60" s="71"/>
      <c r="F60" s="19"/>
      <c r="G60" s="19"/>
      <c r="H60" s="19" t="s">
        <v>64</v>
      </c>
      <c r="I60" s="24">
        <v>1</v>
      </c>
      <c r="J60" s="101">
        <v>160</v>
      </c>
      <c r="K60" s="88">
        <f t="shared" si="1"/>
        <v>80</v>
      </c>
      <c r="L60" s="99">
        <f t="shared" si="2"/>
        <v>80</v>
      </c>
      <c r="M60" s="20"/>
      <c r="N60" s="20"/>
    </row>
    <row r="61" spans="1:14" s="1" customFormat="1" ht="18.75" x14ac:dyDescent="0.3">
      <c r="A61" s="44">
        <v>9</v>
      </c>
      <c r="B61" s="194"/>
      <c r="C61" s="32" t="s">
        <v>4</v>
      </c>
      <c r="D61" s="70"/>
      <c r="E61" s="71"/>
      <c r="F61" s="19"/>
      <c r="G61" s="19"/>
      <c r="H61" s="19" t="s">
        <v>64</v>
      </c>
      <c r="I61" s="24">
        <v>2</v>
      </c>
      <c r="J61" s="101">
        <v>8</v>
      </c>
      <c r="K61" s="88">
        <f t="shared" si="1"/>
        <v>4</v>
      </c>
      <c r="L61" s="99">
        <f t="shared" si="2"/>
        <v>4</v>
      </c>
      <c r="M61" s="20"/>
      <c r="N61" s="20"/>
    </row>
    <row r="62" spans="1:14" s="1" customFormat="1" ht="18.75" x14ac:dyDescent="0.3">
      <c r="A62" s="44">
        <v>10</v>
      </c>
      <c r="B62" s="194"/>
      <c r="C62" s="32" t="s">
        <v>122</v>
      </c>
      <c r="D62" s="70"/>
      <c r="E62" s="71"/>
      <c r="F62" s="19"/>
      <c r="G62" s="19"/>
      <c r="H62" s="19" t="s">
        <v>64</v>
      </c>
      <c r="I62" s="24">
        <v>2</v>
      </c>
      <c r="J62" s="101">
        <v>42</v>
      </c>
      <c r="K62" s="88">
        <f t="shared" si="1"/>
        <v>21</v>
      </c>
      <c r="L62" s="99">
        <f t="shared" si="2"/>
        <v>21</v>
      </c>
      <c r="M62" s="20"/>
      <c r="N62" s="20"/>
    </row>
    <row r="63" spans="1:14" s="1" customFormat="1" ht="18.75" x14ac:dyDescent="0.3">
      <c r="A63" s="44">
        <v>11</v>
      </c>
      <c r="B63" s="194"/>
      <c r="C63" s="32" t="s">
        <v>123</v>
      </c>
      <c r="D63" s="70"/>
      <c r="E63" s="71"/>
      <c r="F63" s="19"/>
      <c r="G63" s="19"/>
      <c r="H63" s="19" t="s">
        <v>64</v>
      </c>
      <c r="I63" s="24">
        <v>1</v>
      </c>
      <c r="J63" s="101">
        <v>140</v>
      </c>
      <c r="K63" s="88">
        <f t="shared" si="1"/>
        <v>70</v>
      </c>
      <c r="L63" s="99">
        <f t="shared" si="2"/>
        <v>70</v>
      </c>
      <c r="M63" s="20"/>
      <c r="N63" s="20"/>
    </row>
    <row r="64" spans="1:14" s="1" customFormat="1" ht="18.75" x14ac:dyDescent="0.3">
      <c r="A64" s="44">
        <v>12</v>
      </c>
      <c r="B64" s="194"/>
      <c r="C64" s="32" t="s">
        <v>124</v>
      </c>
      <c r="D64" s="70"/>
      <c r="E64" s="71"/>
      <c r="F64" s="19"/>
      <c r="G64" s="19"/>
      <c r="H64" s="19" t="s">
        <v>64</v>
      </c>
      <c r="I64" s="24">
        <v>1</v>
      </c>
      <c r="J64" s="101">
        <v>50</v>
      </c>
      <c r="K64" s="88">
        <f t="shared" si="1"/>
        <v>25</v>
      </c>
      <c r="L64" s="99">
        <f t="shared" si="2"/>
        <v>25</v>
      </c>
      <c r="M64" s="20"/>
      <c r="N64" s="20"/>
    </row>
    <row r="65" spans="1:14" s="1" customFormat="1" ht="18.75" x14ac:dyDescent="0.3">
      <c r="A65" s="44">
        <v>13</v>
      </c>
      <c r="B65" s="194"/>
      <c r="C65" s="32" t="s">
        <v>135</v>
      </c>
      <c r="D65" s="70"/>
      <c r="E65" s="71"/>
      <c r="F65" s="19"/>
      <c r="G65" s="19"/>
      <c r="H65" s="19" t="s">
        <v>64</v>
      </c>
      <c r="I65" s="24">
        <v>1</v>
      </c>
      <c r="J65" s="101">
        <v>136</v>
      </c>
      <c r="K65" s="88">
        <f t="shared" si="1"/>
        <v>68</v>
      </c>
      <c r="L65" s="99">
        <f t="shared" si="2"/>
        <v>68</v>
      </c>
      <c r="M65" s="20"/>
      <c r="N65" s="20"/>
    </row>
    <row r="66" spans="1:14" s="1" customFormat="1" ht="18.75" x14ac:dyDescent="0.3">
      <c r="A66" s="44">
        <v>14</v>
      </c>
      <c r="B66" s="194"/>
      <c r="C66" s="32" t="s">
        <v>7</v>
      </c>
      <c r="D66" s="70"/>
      <c r="E66" s="71"/>
      <c r="F66" s="19"/>
      <c r="G66" s="19"/>
      <c r="H66" s="19" t="s">
        <v>64</v>
      </c>
      <c r="I66" s="24">
        <v>2</v>
      </c>
      <c r="J66" s="101">
        <v>660</v>
      </c>
      <c r="K66" s="88">
        <f t="shared" si="1"/>
        <v>330</v>
      </c>
      <c r="L66" s="99">
        <f t="shared" si="2"/>
        <v>330</v>
      </c>
      <c r="M66" s="20"/>
      <c r="N66" s="20"/>
    </row>
    <row r="67" spans="1:14" s="1" customFormat="1" ht="18.75" x14ac:dyDescent="0.3">
      <c r="A67" s="44">
        <v>15</v>
      </c>
      <c r="B67" s="194"/>
      <c r="C67" s="32" t="s">
        <v>8</v>
      </c>
      <c r="D67" s="70"/>
      <c r="E67" s="71"/>
      <c r="F67" s="19"/>
      <c r="G67" s="19"/>
      <c r="H67" s="19" t="s">
        <v>64</v>
      </c>
      <c r="I67" s="24">
        <v>1</v>
      </c>
      <c r="J67" s="101">
        <v>335</v>
      </c>
      <c r="K67" s="88">
        <f t="shared" si="1"/>
        <v>167.5</v>
      </c>
      <c r="L67" s="99">
        <f t="shared" si="2"/>
        <v>167.5</v>
      </c>
      <c r="M67" s="20"/>
      <c r="N67" s="20"/>
    </row>
    <row r="68" spans="1:14" s="1" customFormat="1" ht="18.75" x14ac:dyDescent="0.3">
      <c r="A68" s="44">
        <v>16</v>
      </c>
      <c r="B68" s="194"/>
      <c r="C68" s="32" t="s">
        <v>9</v>
      </c>
      <c r="D68" s="70"/>
      <c r="E68" s="71"/>
      <c r="F68" s="19"/>
      <c r="G68" s="19"/>
      <c r="H68" s="19" t="s">
        <v>64</v>
      </c>
      <c r="I68" s="24">
        <v>1</v>
      </c>
      <c r="J68" s="101">
        <v>135</v>
      </c>
      <c r="K68" s="88">
        <f t="shared" si="1"/>
        <v>67.5</v>
      </c>
      <c r="L68" s="99">
        <f t="shared" si="2"/>
        <v>67.5</v>
      </c>
      <c r="M68" s="20"/>
      <c r="N68" s="20"/>
    </row>
    <row r="69" spans="1:14" s="1" customFormat="1" ht="18.75" x14ac:dyDescent="0.3">
      <c r="A69" s="44">
        <v>17</v>
      </c>
      <c r="B69" s="194"/>
      <c r="C69" s="32" t="s">
        <v>10</v>
      </c>
      <c r="D69" s="70"/>
      <c r="E69" s="71"/>
      <c r="F69" s="19"/>
      <c r="G69" s="19"/>
      <c r="H69" s="19" t="s">
        <v>64</v>
      </c>
      <c r="I69" s="24">
        <v>1</v>
      </c>
      <c r="J69" s="101">
        <v>82</v>
      </c>
      <c r="K69" s="88">
        <f t="shared" si="1"/>
        <v>41</v>
      </c>
      <c r="L69" s="99">
        <f t="shared" si="2"/>
        <v>41</v>
      </c>
      <c r="M69" s="20"/>
      <c r="N69" s="20"/>
    </row>
    <row r="70" spans="1:14" s="1" customFormat="1" ht="18.75" x14ac:dyDescent="0.3">
      <c r="A70" s="44">
        <v>18</v>
      </c>
      <c r="B70" s="194"/>
      <c r="C70" s="32" t="s">
        <v>11</v>
      </c>
      <c r="D70" s="70"/>
      <c r="E70" s="71"/>
      <c r="F70" s="19"/>
      <c r="G70" s="19"/>
      <c r="H70" s="19" t="s">
        <v>64</v>
      </c>
      <c r="I70" s="24">
        <v>1</v>
      </c>
      <c r="J70" s="101">
        <v>990</v>
      </c>
      <c r="K70" s="88">
        <f t="shared" si="1"/>
        <v>495</v>
      </c>
      <c r="L70" s="99">
        <f t="shared" si="2"/>
        <v>495</v>
      </c>
      <c r="M70" s="20"/>
      <c r="N70" s="20"/>
    </row>
    <row r="71" spans="1:14" s="1" customFormat="1" ht="18.75" x14ac:dyDescent="0.3">
      <c r="A71" s="44">
        <v>19</v>
      </c>
      <c r="B71" s="194"/>
      <c r="C71" s="32" t="s">
        <v>125</v>
      </c>
      <c r="D71" s="70"/>
      <c r="E71" s="71"/>
      <c r="F71" s="19"/>
      <c r="G71" s="19"/>
      <c r="H71" s="19" t="s">
        <v>64</v>
      </c>
      <c r="I71" s="24">
        <v>1</v>
      </c>
      <c r="J71" s="101">
        <v>270</v>
      </c>
      <c r="K71" s="88">
        <f t="shared" si="1"/>
        <v>135</v>
      </c>
      <c r="L71" s="99">
        <f t="shared" si="2"/>
        <v>135</v>
      </c>
      <c r="M71" s="20"/>
      <c r="N71" s="20"/>
    </row>
    <row r="72" spans="1:14" s="1" customFormat="1" ht="18.75" x14ac:dyDescent="0.3">
      <c r="A72" s="44">
        <v>20</v>
      </c>
      <c r="B72" s="194"/>
      <c r="C72" s="32" t="s">
        <v>12</v>
      </c>
      <c r="D72" s="70"/>
      <c r="E72" s="71"/>
      <c r="F72" s="19"/>
      <c r="G72" s="19"/>
      <c r="H72" s="19" t="s">
        <v>64</v>
      </c>
      <c r="I72" s="24">
        <v>1</v>
      </c>
      <c r="J72" s="101">
        <v>60</v>
      </c>
      <c r="K72" s="88">
        <f t="shared" si="1"/>
        <v>30</v>
      </c>
      <c r="L72" s="99">
        <f t="shared" si="2"/>
        <v>30</v>
      </c>
      <c r="M72" s="20"/>
      <c r="N72" s="20"/>
    </row>
    <row r="73" spans="1:14" s="1" customFormat="1" ht="18.75" x14ac:dyDescent="0.3">
      <c r="A73" s="44">
        <v>21</v>
      </c>
      <c r="B73" s="194"/>
      <c r="C73" s="32" t="s">
        <v>8</v>
      </c>
      <c r="D73" s="70"/>
      <c r="E73" s="71"/>
      <c r="F73" s="19"/>
      <c r="G73" s="19"/>
      <c r="H73" s="19" t="s">
        <v>64</v>
      </c>
      <c r="I73" s="24">
        <v>1</v>
      </c>
      <c r="J73" s="101">
        <v>824</v>
      </c>
      <c r="K73" s="88">
        <f t="shared" si="1"/>
        <v>412</v>
      </c>
      <c r="L73" s="99">
        <f t="shared" si="2"/>
        <v>412</v>
      </c>
      <c r="M73" s="20"/>
      <c r="N73" s="20"/>
    </row>
    <row r="74" spans="1:14" s="1" customFormat="1" ht="18.75" x14ac:dyDescent="0.3">
      <c r="A74" s="44">
        <v>22</v>
      </c>
      <c r="B74" s="194"/>
      <c r="C74" s="32" t="s">
        <v>13</v>
      </c>
      <c r="D74" s="70"/>
      <c r="E74" s="71"/>
      <c r="F74" s="19"/>
      <c r="G74" s="19"/>
      <c r="H74" s="19" t="s">
        <v>64</v>
      </c>
      <c r="I74" s="24">
        <v>1</v>
      </c>
      <c r="J74" s="101">
        <v>540</v>
      </c>
      <c r="K74" s="88">
        <f t="shared" si="1"/>
        <v>270</v>
      </c>
      <c r="L74" s="99">
        <f t="shared" si="2"/>
        <v>270</v>
      </c>
      <c r="M74" s="20"/>
      <c r="N74" s="20"/>
    </row>
    <row r="75" spans="1:14" s="1" customFormat="1" ht="18.75" x14ac:dyDescent="0.3">
      <c r="A75" s="44">
        <v>23</v>
      </c>
      <c r="B75" s="194"/>
      <c r="C75" s="32" t="s">
        <v>14</v>
      </c>
      <c r="D75" s="70"/>
      <c r="E75" s="71"/>
      <c r="F75" s="19"/>
      <c r="G75" s="19"/>
      <c r="H75" s="19" t="s">
        <v>64</v>
      </c>
      <c r="I75" s="24">
        <v>1</v>
      </c>
      <c r="J75" s="101">
        <v>270</v>
      </c>
      <c r="K75" s="88">
        <f t="shared" si="1"/>
        <v>135</v>
      </c>
      <c r="L75" s="99">
        <f t="shared" si="2"/>
        <v>135</v>
      </c>
      <c r="M75" s="20"/>
      <c r="N75" s="20"/>
    </row>
    <row r="76" spans="1:14" s="1" customFormat="1" ht="18.75" x14ac:dyDescent="0.3">
      <c r="A76" s="44">
        <v>24</v>
      </c>
      <c r="B76" s="194"/>
      <c r="C76" s="32" t="s">
        <v>126</v>
      </c>
      <c r="D76" s="70"/>
      <c r="E76" s="71"/>
      <c r="F76" s="19"/>
      <c r="G76" s="19"/>
      <c r="H76" s="19" t="s">
        <v>64</v>
      </c>
      <c r="I76" s="24">
        <v>1</v>
      </c>
      <c r="J76" s="101">
        <v>94</v>
      </c>
      <c r="K76" s="88">
        <f t="shared" si="1"/>
        <v>47</v>
      </c>
      <c r="L76" s="99">
        <f t="shared" si="2"/>
        <v>47</v>
      </c>
      <c r="M76" s="20"/>
      <c r="N76" s="20"/>
    </row>
    <row r="77" spans="1:14" s="1" customFormat="1" ht="18.75" x14ac:dyDescent="0.3">
      <c r="A77" s="44">
        <v>25</v>
      </c>
      <c r="B77" s="194"/>
      <c r="C77" s="32" t="s">
        <v>127</v>
      </c>
      <c r="D77" s="70"/>
      <c r="E77" s="71"/>
      <c r="F77" s="19"/>
      <c r="G77" s="19"/>
      <c r="H77" s="19" t="s">
        <v>64</v>
      </c>
      <c r="I77" s="24">
        <v>1</v>
      </c>
      <c r="J77" s="101">
        <v>53</v>
      </c>
      <c r="K77" s="88">
        <f t="shared" si="1"/>
        <v>26.5</v>
      </c>
      <c r="L77" s="99">
        <f t="shared" si="2"/>
        <v>26.5</v>
      </c>
      <c r="M77" s="20"/>
      <c r="N77" s="20"/>
    </row>
    <row r="78" spans="1:14" s="1" customFormat="1" ht="18.75" x14ac:dyDescent="0.3">
      <c r="A78" s="44">
        <v>26</v>
      </c>
      <c r="B78" s="194"/>
      <c r="C78" s="32" t="s">
        <v>128</v>
      </c>
      <c r="D78" s="70"/>
      <c r="E78" s="71"/>
      <c r="F78" s="19"/>
      <c r="G78" s="19"/>
      <c r="H78" s="19" t="s">
        <v>64</v>
      </c>
      <c r="I78" s="24">
        <v>1</v>
      </c>
      <c r="J78" s="101">
        <v>22</v>
      </c>
      <c r="K78" s="88">
        <f t="shared" si="1"/>
        <v>11</v>
      </c>
      <c r="L78" s="99">
        <f t="shared" si="2"/>
        <v>11</v>
      </c>
      <c r="M78" s="20"/>
      <c r="N78" s="20"/>
    </row>
    <row r="79" spans="1:14" s="1" customFormat="1" ht="18.75" x14ac:dyDescent="0.3">
      <c r="A79" s="44">
        <v>27</v>
      </c>
      <c r="B79" s="194"/>
      <c r="C79" s="32" t="s">
        <v>129</v>
      </c>
      <c r="D79" s="70"/>
      <c r="E79" s="71"/>
      <c r="F79" s="19"/>
      <c r="G79" s="19"/>
      <c r="H79" s="19" t="s">
        <v>64</v>
      </c>
      <c r="I79" s="24">
        <v>1</v>
      </c>
      <c r="J79" s="101">
        <v>94</v>
      </c>
      <c r="K79" s="88">
        <f t="shared" si="1"/>
        <v>47</v>
      </c>
      <c r="L79" s="99">
        <f t="shared" si="2"/>
        <v>47</v>
      </c>
      <c r="M79" s="20"/>
      <c r="N79" s="20"/>
    </row>
    <row r="80" spans="1:14" s="1" customFormat="1" ht="18.75" x14ac:dyDescent="0.3">
      <c r="A80" s="44">
        <v>28</v>
      </c>
      <c r="B80" s="194"/>
      <c r="C80" s="32" t="s">
        <v>10</v>
      </c>
      <c r="D80" s="70"/>
      <c r="E80" s="71"/>
      <c r="F80" s="19"/>
      <c r="G80" s="19"/>
      <c r="H80" s="19" t="s">
        <v>64</v>
      </c>
      <c r="I80" s="24">
        <v>1</v>
      </c>
      <c r="J80" s="101">
        <v>365</v>
      </c>
      <c r="K80" s="88">
        <f t="shared" si="1"/>
        <v>182.5</v>
      </c>
      <c r="L80" s="99">
        <f t="shared" si="2"/>
        <v>182.5</v>
      </c>
      <c r="M80" s="20"/>
      <c r="N80" s="20"/>
    </row>
    <row r="81" spans="1:14" s="1" customFormat="1" ht="18.75" x14ac:dyDescent="0.3">
      <c r="A81" s="44">
        <v>29</v>
      </c>
      <c r="B81" s="194"/>
      <c r="C81" s="32" t="s">
        <v>15</v>
      </c>
      <c r="D81" s="70"/>
      <c r="E81" s="71"/>
      <c r="F81" s="19"/>
      <c r="G81" s="19"/>
      <c r="H81" s="19" t="s">
        <v>64</v>
      </c>
      <c r="I81" s="24">
        <v>1</v>
      </c>
      <c r="J81" s="101">
        <v>120</v>
      </c>
      <c r="K81" s="88">
        <f t="shared" si="1"/>
        <v>60</v>
      </c>
      <c r="L81" s="99">
        <f t="shared" si="2"/>
        <v>60</v>
      </c>
      <c r="M81" s="20"/>
      <c r="N81" s="20"/>
    </row>
    <row r="82" spans="1:14" s="1" customFormat="1" ht="18.75" x14ac:dyDescent="0.3">
      <c r="A82" s="44">
        <v>30</v>
      </c>
      <c r="B82" s="194"/>
      <c r="C82" s="32" t="s">
        <v>16</v>
      </c>
      <c r="D82" s="70"/>
      <c r="E82" s="71"/>
      <c r="F82" s="19"/>
      <c r="G82" s="19"/>
      <c r="H82" s="19" t="s">
        <v>64</v>
      </c>
      <c r="I82" s="24">
        <v>1</v>
      </c>
      <c r="J82" s="101">
        <v>55</v>
      </c>
      <c r="K82" s="88">
        <f t="shared" si="1"/>
        <v>27.5</v>
      </c>
      <c r="L82" s="99">
        <f t="shared" si="2"/>
        <v>27.5</v>
      </c>
      <c r="M82" s="20"/>
      <c r="N82" s="20"/>
    </row>
    <row r="83" spans="1:14" s="1" customFormat="1" ht="18.75" x14ac:dyDescent="0.3">
      <c r="A83" s="44">
        <v>31</v>
      </c>
      <c r="B83" s="194"/>
      <c r="C83" s="32" t="s">
        <v>17</v>
      </c>
      <c r="D83" s="70"/>
      <c r="E83" s="71"/>
      <c r="F83" s="19"/>
      <c r="G83" s="19"/>
      <c r="H83" s="19" t="s">
        <v>64</v>
      </c>
      <c r="I83" s="24">
        <v>1</v>
      </c>
      <c r="J83" s="101">
        <v>120</v>
      </c>
      <c r="K83" s="88">
        <f t="shared" si="1"/>
        <v>60</v>
      </c>
      <c r="L83" s="99">
        <f t="shared" si="2"/>
        <v>60</v>
      </c>
      <c r="M83" s="20"/>
      <c r="N83" s="20"/>
    </row>
    <row r="84" spans="1:14" s="1" customFormat="1" ht="18.75" x14ac:dyDescent="0.3">
      <c r="A84" s="44">
        <v>32</v>
      </c>
      <c r="B84" s="194"/>
      <c r="C84" s="32" t="s">
        <v>16</v>
      </c>
      <c r="D84" s="70"/>
      <c r="E84" s="71"/>
      <c r="F84" s="19"/>
      <c r="G84" s="19"/>
      <c r="H84" s="19" t="s">
        <v>64</v>
      </c>
      <c r="I84" s="24">
        <v>1</v>
      </c>
      <c r="J84" s="101">
        <v>12</v>
      </c>
      <c r="K84" s="88">
        <f t="shared" si="1"/>
        <v>6</v>
      </c>
      <c r="L84" s="99">
        <f t="shared" si="2"/>
        <v>6</v>
      </c>
      <c r="M84" s="20"/>
      <c r="N84" s="20"/>
    </row>
    <row r="85" spans="1:14" s="1" customFormat="1" ht="18.75" x14ac:dyDescent="0.3">
      <c r="A85" s="44">
        <v>33</v>
      </c>
      <c r="B85" s="194"/>
      <c r="C85" s="32" t="s">
        <v>18</v>
      </c>
      <c r="D85" s="70"/>
      <c r="E85" s="71"/>
      <c r="F85" s="19"/>
      <c r="G85" s="19"/>
      <c r="H85" s="19" t="s">
        <v>64</v>
      </c>
      <c r="I85" s="24">
        <v>1</v>
      </c>
      <c r="J85" s="101">
        <v>305</v>
      </c>
      <c r="K85" s="88">
        <f t="shared" si="1"/>
        <v>152.5</v>
      </c>
      <c r="L85" s="99">
        <f t="shared" si="2"/>
        <v>152.5</v>
      </c>
      <c r="M85" s="20"/>
      <c r="N85" s="20"/>
    </row>
    <row r="86" spans="1:14" s="1" customFormat="1" ht="37.5" x14ac:dyDescent="0.3">
      <c r="A86" s="44">
        <v>34</v>
      </c>
      <c r="B86" s="194"/>
      <c r="C86" s="32" t="s">
        <v>19</v>
      </c>
      <c r="D86" s="70"/>
      <c r="E86" s="71"/>
      <c r="F86" s="19"/>
      <c r="G86" s="19"/>
      <c r="H86" s="19" t="s">
        <v>64</v>
      </c>
      <c r="I86" s="24">
        <v>1</v>
      </c>
      <c r="J86" s="101">
        <v>5150</v>
      </c>
      <c r="K86" s="88">
        <f t="shared" si="1"/>
        <v>2575</v>
      </c>
      <c r="L86" s="99">
        <f t="shared" si="2"/>
        <v>2575</v>
      </c>
      <c r="M86" s="20"/>
      <c r="N86" s="20"/>
    </row>
    <row r="87" spans="1:14" s="1" customFormat="1" ht="18.75" x14ac:dyDescent="0.3">
      <c r="A87" s="44">
        <v>35</v>
      </c>
      <c r="B87" s="194"/>
      <c r="C87" s="32" t="s">
        <v>59</v>
      </c>
      <c r="D87" s="70"/>
      <c r="E87" s="71"/>
      <c r="F87" s="19"/>
      <c r="G87" s="19"/>
      <c r="H87" s="19" t="s">
        <v>64</v>
      </c>
      <c r="I87" s="24">
        <v>1</v>
      </c>
      <c r="J87" s="101">
        <v>4500</v>
      </c>
      <c r="K87" s="88">
        <f t="shared" si="1"/>
        <v>2250</v>
      </c>
      <c r="L87" s="99">
        <f t="shared" si="2"/>
        <v>2250</v>
      </c>
      <c r="M87" s="20"/>
      <c r="N87" s="20"/>
    </row>
    <row r="88" spans="1:14" s="1" customFormat="1" ht="18.75" x14ac:dyDescent="0.3">
      <c r="A88" s="44">
        <v>36</v>
      </c>
      <c r="B88" s="194"/>
      <c r="C88" s="32" t="s">
        <v>20</v>
      </c>
      <c r="D88" s="70"/>
      <c r="E88" s="71"/>
      <c r="F88" s="19"/>
      <c r="G88" s="19"/>
      <c r="H88" s="19" t="s">
        <v>64</v>
      </c>
      <c r="I88" s="24">
        <v>2</v>
      </c>
      <c r="J88" s="101">
        <v>828</v>
      </c>
      <c r="K88" s="88">
        <f t="shared" si="1"/>
        <v>414</v>
      </c>
      <c r="L88" s="99">
        <f t="shared" si="2"/>
        <v>414</v>
      </c>
      <c r="M88" s="20"/>
      <c r="N88" s="20"/>
    </row>
    <row r="89" spans="1:14" s="1" customFormat="1" ht="18.75" x14ac:dyDescent="0.3">
      <c r="A89" s="44">
        <v>37</v>
      </c>
      <c r="B89" s="194"/>
      <c r="C89" s="32" t="s">
        <v>21</v>
      </c>
      <c r="D89" s="70"/>
      <c r="E89" s="71"/>
      <c r="F89" s="19"/>
      <c r="G89" s="19"/>
      <c r="H89" s="19" t="s">
        <v>64</v>
      </c>
      <c r="I89" s="24">
        <v>2</v>
      </c>
      <c r="J89" s="101">
        <v>938.02</v>
      </c>
      <c r="K89" s="88">
        <f t="shared" si="1"/>
        <v>469.01</v>
      </c>
      <c r="L89" s="99">
        <f t="shared" si="2"/>
        <v>469.01</v>
      </c>
      <c r="M89" s="20"/>
      <c r="N89" s="20"/>
    </row>
    <row r="90" spans="1:14" s="1" customFormat="1" ht="18.75" x14ac:dyDescent="0.3">
      <c r="A90" s="44">
        <v>38</v>
      </c>
      <c r="B90" s="194"/>
      <c r="C90" s="32" t="s">
        <v>130</v>
      </c>
      <c r="D90" s="70"/>
      <c r="E90" s="71"/>
      <c r="F90" s="19"/>
      <c r="G90" s="19"/>
      <c r="H90" s="19" t="s">
        <v>64</v>
      </c>
      <c r="I90" s="24">
        <v>1</v>
      </c>
      <c r="J90" s="101">
        <v>1650</v>
      </c>
      <c r="K90" s="88">
        <f t="shared" si="1"/>
        <v>825</v>
      </c>
      <c r="L90" s="99">
        <f t="shared" si="2"/>
        <v>825</v>
      </c>
      <c r="M90" s="20"/>
      <c r="N90" s="20"/>
    </row>
    <row r="91" spans="1:14" s="1" customFormat="1" ht="18.75" x14ac:dyDescent="0.3">
      <c r="A91" s="44">
        <v>39</v>
      </c>
      <c r="B91" s="194"/>
      <c r="C91" s="32" t="s">
        <v>131</v>
      </c>
      <c r="D91" s="70"/>
      <c r="E91" s="71"/>
      <c r="F91" s="19"/>
      <c r="G91" s="19"/>
      <c r="H91" s="19" t="s">
        <v>64</v>
      </c>
      <c r="I91" s="24">
        <v>1</v>
      </c>
      <c r="J91" s="101">
        <v>165</v>
      </c>
      <c r="K91" s="88">
        <f t="shared" si="1"/>
        <v>82.5</v>
      </c>
      <c r="L91" s="99">
        <f t="shared" si="2"/>
        <v>82.5</v>
      </c>
      <c r="M91" s="20"/>
      <c r="N91" s="20"/>
    </row>
    <row r="92" spans="1:14" s="1" customFormat="1" ht="18.75" x14ac:dyDescent="0.3">
      <c r="A92" s="44">
        <v>40</v>
      </c>
      <c r="B92" s="194"/>
      <c r="C92" s="32" t="s">
        <v>132</v>
      </c>
      <c r="D92" s="70"/>
      <c r="E92" s="71"/>
      <c r="F92" s="19"/>
      <c r="G92" s="19"/>
      <c r="H92" s="19" t="s">
        <v>64</v>
      </c>
      <c r="I92" s="24">
        <v>1</v>
      </c>
      <c r="J92" s="101">
        <v>969</v>
      </c>
      <c r="K92" s="88">
        <f t="shared" si="1"/>
        <v>484.5</v>
      </c>
      <c r="L92" s="99">
        <f t="shared" si="2"/>
        <v>484.5</v>
      </c>
      <c r="M92" s="20"/>
      <c r="N92" s="20"/>
    </row>
    <row r="93" spans="1:14" s="1" customFormat="1" ht="18.75" x14ac:dyDescent="0.3">
      <c r="A93" s="44">
        <v>41</v>
      </c>
      <c r="B93" s="194"/>
      <c r="C93" s="32" t="s">
        <v>133</v>
      </c>
      <c r="D93" s="70"/>
      <c r="E93" s="71"/>
      <c r="F93" s="19"/>
      <c r="G93" s="19"/>
      <c r="H93" s="19" t="s">
        <v>64</v>
      </c>
      <c r="I93" s="24">
        <v>1</v>
      </c>
      <c r="J93" s="101">
        <v>2073</v>
      </c>
      <c r="K93" s="88">
        <f t="shared" si="1"/>
        <v>1036.5</v>
      </c>
      <c r="L93" s="99">
        <f t="shared" si="2"/>
        <v>1036.5</v>
      </c>
      <c r="M93" s="20"/>
      <c r="N93" s="20"/>
    </row>
    <row r="94" spans="1:14" s="1" customFormat="1" ht="18.75" x14ac:dyDescent="0.3">
      <c r="A94" s="44">
        <v>42</v>
      </c>
      <c r="B94" s="194"/>
      <c r="C94" s="33" t="s">
        <v>134</v>
      </c>
      <c r="D94" s="72"/>
      <c r="E94" s="73"/>
      <c r="F94" s="20"/>
      <c r="G94" s="20"/>
      <c r="H94" s="20" t="s">
        <v>64</v>
      </c>
      <c r="I94" s="20">
        <v>1</v>
      </c>
      <c r="J94" s="100">
        <v>4300</v>
      </c>
      <c r="K94" s="88">
        <f t="shared" si="1"/>
        <v>2150</v>
      </c>
      <c r="L94" s="99">
        <f t="shared" si="2"/>
        <v>2150</v>
      </c>
      <c r="M94" s="20"/>
      <c r="N94" s="20"/>
    </row>
    <row r="95" spans="1:14" s="1" customFormat="1" ht="19.5" thickBot="1" x14ac:dyDescent="0.35">
      <c r="A95" s="44">
        <v>43</v>
      </c>
      <c r="B95" s="29"/>
      <c r="C95" s="34" t="s">
        <v>141</v>
      </c>
      <c r="D95" s="74"/>
      <c r="E95" s="75"/>
      <c r="F95" s="35"/>
      <c r="G95" s="35"/>
      <c r="H95" s="20" t="s">
        <v>64</v>
      </c>
      <c r="I95" s="36">
        <v>1</v>
      </c>
      <c r="J95" s="92">
        <v>47</v>
      </c>
      <c r="K95" s="102">
        <f t="shared" si="1"/>
        <v>23.5</v>
      </c>
      <c r="L95" s="103">
        <f t="shared" si="2"/>
        <v>23.5</v>
      </c>
      <c r="M95" s="10"/>
      <c r="N95" s="20"/>
    </row>
    <row r="96" spans="1:14" ht="19.5" thickBot="1" x14ac:dyDescent="0.35">
      <c r="A96" s="76"/>
      <c r="B96" s="76"/>
      <c r="C96" s="77" t="s">
        <v>147</v>
      </c>
      <c r="D96" s="40"/>
      <c r="E96" s="78"/>
      <c r="F96" s="40"/>
      <c r="G96" s="40"/>
      <c r="H96" s="40"/>
      <c r="I96" s="41">
        <f>SUM(I53:I95)</f>
        <v>55</v>
      </c>
      <c r="J96" s="104">
        <f>SUM(J53:J95)</f>
        <v>27707.02</v>
      </c>
      <c r="K96" s="105">
        <f>SUM(K53:K95)</f>
        <v>13853.51</v>
      </c>
      <c r="L96" s="106">
        <f>SUM(L53:L95)</f>
        <v>13853.51</v>
      </c>
      <c r="M96" s="42"/>
      <c r="N96" s="43"/>
    </row>
    <row r="97" spans="1:14" ht="36.75" customHeight="1" thickBot="1" x14ac:dyDescent="0.35">
      <c r="A97" s="188" t="s">
        <v>152</v>
      </c>
      <c r="B97" s="189"/>
      <c r="C97" s="189"/>
      <c r="D97" s="189"/>
      <c r="E97" s="189"/>
      <c r="F97" s="189"/>
      <c r="G97" s="189"/>
      <c r="H97" s="190"/>
      <c r="I97" s="79">
        <f>I52+I96</f>
        <v>56</v>
      </c>
      <c r="J97" s="162">
        <f>J52+J96</f>
        <v>27808.02</v>
      </c>
      <c r="K97" s="162">
        <f>K52+K96</f>
        <v>13904.01</v>
      </c>
      <c r="L97" s="162">
        <f>L52+L96</f>
        <v>13904.01</v>
      </c>
      <c r="M97" s="79"/>
      <c r="N97" s="79"/>
    </row>
    <row r="98" spans="1:14" ht="19.5" thickBot="1" x14ac:dyDescent="0.35">
      <c r="A98" s="108"/>
      <c r="B98" s="109"/>
      <c r="C98" s="110" t="s">
        <v>94</v>
      </c>
      <c r="D98" s="112"/>
      <c r="E98" s="112"/>
      <c r="F98" s="112"/>
      <c r="G98" s="112"/>
      <c r="H98" s="112"/>
      <c r="I98" s="111">
        <f>I50+I97</f>
        <v>96</v>
      </c>
      <c r="J98" s="163">
        <f>J50+J97</f>
        <v>129143.02</v>
      </c>
      <c r="K98" s="163">
        <f>K50+K97</f>
        <v>63563.63</v>
      </c>
      <c r="L98" s="163">
        <f>L50+L97</f>
        <v>65579.39</v>
      </c>
      <c r="M98" s="112"/>
      <c r="N98" s="109"/>
    </row>
    <row r="99" spans="1:14" x14ac:dyDescent="0.25">
      <c r="J99" s="107"/>
      <c r="K99" s="107"/>
      <c r="L99" s="107"/>
    </row>
    <row r="100" spans="1:14" x14ac:dyDescent="0.25">
      <c r="J100" s="107"/>
      <c r="K100" s="107"/>
      <c r="L100" s="107"/>
    </row>
    <row r="101" spans="1:14" x14ac:dyDescent="0.25">
      <c r="J101" s="107"/>
      <c r="K101" s="107"/>
      <c r="L101" s="107"/>
    </row>
    <row r="102" spans="1:14" x14ac:dyDescent="0.25">
      <c r="J102" s="107"/>
      <c r="K102" s="107"/>
      <c r="L102" s="107"/>
    </row>
    <row r="103" spans="1:14" x14ac:dyDescent="0.25">
      <c r="J103" s="107"/>
      <c r="K103" s="107"/>
      <c r="L103" s="107"/>
    </row>
    <row r="104" spans="1:14" x14ac:dyDescent="0.25">
      <c r="J104" s="107"/>
      <c r="K104" s="107"/>
      <c r="L104" s="107"/>
    </row>
    <row r="105" spans="1:14" x14ac:dyDescent="0.25">
      <c r="J105" s="107"/>
      <c r="K105" s="107"/>
      <c r="L105" s="107"/>
    </row>
    <row r="106" spans="1:14" x14ac:dyDescent="0.25">
      <c r="J106" s="107"/>
      <c r="K106" s="107"/>
      <c r="L106" s="107"/>
    </row>
    <row r="107" spans="1:14" x14ac:dyDescent="0.25">
      <c r="J107" s="107"/>
      <c r="K107" s="107"/>
      <c r="L107" s="107"/>
    </row>
    <row r="108" spans="1:14" x14ac:dyDescent="0.25">
      <c r="J108" s="107"/>
      <c r="K108" s="107"/>
      <c r="L108" s="107"/>
    </row>
    <row r="109" spans="1:14" x14ac:dyDescent="0.25">
      <c r="J109" s="107"/>
      <c r="K109" s="107"/>
      <c r="L109" s="107"/>
    </row>
    <row r="110" spans="1:14" x14ac:dyDescent="0.25">
      <c r="J110" s="107"/>
      <c r="K110" s="107"/>
      <c r="L110" s="107"/>
    </row>
    <row r="111" spans="1:14" x14ac:dyDescent="0.25">
      <c r="J111" s="107"/>
      <c r="K111" s="107"/>
      <c r="L111" s="107"/>
    </row>
    <row r="112" spans="1:14" x14ac:dyDescent="0.25">
      <c r="J112" s="107"/>
      <c r="K112" s="107"/>
      <c r="L112" s="107"/>
    </row>
    <row r="113" spans="10:12" x14ac:dyDescent="0.25">
      <c r="J113" s="107"/>
      <c r="K113" s="107"/>
      <c r="L113" s="107"/>
    </row>
    <row r="114" spans="10:12" x14ac:dyDescent="0.25">
      <c r="J114" s="107"/>
      <c r="K114" s="107"/>
      <c r="L114" s="107"/>
    </row>
    <row r="115" spans="10:12" x14ac:dyDescent="0.25">
      <c r="J115" s="107"/>
      <c r="K115" s="107"/>
      <c r="L115" s="107"/>
    </row>
    <row r="116" spans="10:12" x14ac:dyDescent="0.25">
      <c r="J116" s="107"/>
      <c r="K116" s="107"/>
      <c r="L116" s="107"/>
    </row>
    <row r="117" spans="10:12" x14ac:dyDescent="0.25">
      <c r="J117" s="107"/>
      <c r="K117" s="107"/>
      <c r="L117" s="107"/>
    </row>
    <row r="118" spans="10:12" x14ac:dyDescent="0.25">
      <c r="J118" s="107"/>
      <c r="K118" s="107"/>
      <c r="L118" s="107"/>
    </row>
    <row r="119" spans="10:12" x14ac:dyDescent="0.25">
      <c r="J119" s="107"/>
      <c r="K119" s="107"/>
      <c r="L119" s="107"/>
    </row>
    <row r="120" spans="10:12" x14ac:dyDescent="0.25">
      <c r="J120" s="107"/>
      <c r="K120" s="107"/>
      <c r="L120" s="107"/>
    </row>
    <row r="121" spans="10:12" x14ac:dyDescent="0.25">
      <c r="J121" s="107"/>
      <c r="K121" s="107"/>
      <c r="L121" s="107"/>
    </row>
    <row r="122" spans="10:12" x14ac:dyDescent="0.25">
      <c r="J122" s="107"/>
      <c r="K122" s="107"/>
      <c r="L122" s="107"/>
    </row>
    <row r="123" spans="10:12" x14ac:dyDescent="0.25">
      <c r="J123" s="107"/>
      <c r="K123" s="107"/>
      <c r="L123" s="107"/>
    </row>
    <row r="124" spans="10:12" x14ac:dyDescent="0.25">
      <c r="J124" s="107"/>
      <c r="K124" s="107"/>
      <c r="L124" s="107"/>
    </row>
    <row r="125" spans="10:12" x14ac:dyDescent="0.25">
      <c r="J125" s="107"/>
      <c r="K125" s="107"/>
      <c r="L125" s="107"/>
    </row>
    <row r="126" spans="10:12" x14ac:dyDescent="0.25">
      <c r="J126" s="107"/>
      <c r="K126" s="107"/>
      <c r="L126" s="107"/>
    </row>
    <row r="127" spans="10:12" x14ac:dyDescent="0.25">
      <c r="J127" s="107"/>
      <c r="K127" s="107"/>
      <c r="L127" s="107"/>
    </row>
    <row r="128" spans="10:12" x14ac:dyDescent="0.25">
      <c r="J128" s="107"/>
      <c r="K128" s="107"/>
      <c r="L128" s="107"/>
    </row>
    <row r="129" spans="10:12" x14ac:dyDescent="0.25">
      <c r="J129" s="107"/>
      <c r="K129" s="107"/>
      <c r="L129" s="107"/>
    </row>
    <row r="130" spans="10:12" x14ac:dyDescent="0.25">
      <c r="J130" s="107"/>
      <c r="K130" s="107"/>
      <c r="L130" s="107"/>
    </row>
    <row r="131" spans="10:12" x14ac:dyDescent="0.25">
      <c r="J131" s="107"/>
      <c r="K131" s="107"/>
      <c r="L131" s="107"/>
    </row>
    <row r="132" spans="10:12" x14ac:dyDescent="0.25">
      <c r="J132" s="107"/>
      <c r="K132" s="107"/>
      <c r="L132" s="107"/>
    </row>
    <row r="133" spans="10:12" x14ac:dyDescent="0.25">
      <c r="J133" s="107"/>
      <c r="K133" s="107"/>
      <c r="L133" s="107"/>
    </row>
    <row r="134" spans="10:12" x14ac:dyDescent="0.25">
      <c r="J134" s="107"/>
      <c r="K134" s="107"/>
      <c r="L134" s="107"/>
    </row>
    <row r="135" spans="10:12" x14ac:dyDescent="0.25">
      <c r="J135" s="107"/>
      <c r="K135" s="107"/>
      <c r="L135" s="107"/>
    </row>
    <row r="136" spans="10:12" x14ac:dyDescent="0.25">
      <c r="J136" s="107"/>
      <c r="K136" s="107"/>
      <c r="L136" s="107"/>
    </row>
    <row r="137" spans="10:12" x14ac:dyDescent="0.25">
      <c r="J137" s="107"/>
      <c r="K137" s="107"/>
      <c r="L137" s="107"/>
    </row>
    <row r="138" spans="10:12" x14ac:dyDescent="0.25">
      <c r="J138" s="107"/>
      <c r="K138" s="107"/>
      <c r="L138" s="107"/>
    </row>
    <row r="139" spans="10:12" x14ac:dyDescent="0.25">
      <c r="J139" s="107"/>
      <c r="K139" s="107"/>
      <c r="L139" s="107"/>
    </row>
    <row r="140" spans="10:12" x14ac:dyDescent="0.25">
      <c r="J140" s="107"/>
      <c r="K140" s="107"/>
      <c r="L140" s="107"/>
    </row>
    <row r="141" spans="10:12" x14ac:dyDescent="0.25">
      <c r="J141" s="107"/>
      <c r="K141" s="107"/>
      <c r="L141" s="107"/>
    </row>
    <row r="142" spans="10:12" x14ac:dyDescent="0.25">
      <c r="J142" s="107"/>
      <c r="K142" s="107"/>
      <c r="L142" s="107"/>
    </row>
    <row r="143" spans="10:12" x14ac:dyDescent="0.25">
      <c r="J143" s="107"/>
      <c r="K143" s="107"/>
      <c r="L143" s="107"/>
    </row>
    <row r="144" spans="10:12" x14ac:dyDescent="0.25">
      <c r="J144" s="107"/>
      <c r="K144" s="107"/>
      <c r="L144" s="107"/>
    </row>
    <row r="145" spans="10:12" x14ac:dyDescent="0.25">
      <c r="J145" s="107"/>
      <c r="K145" s="107"/>
      <c r="L145" s="107"/>
    </row>
    <row r="146" spans="10:12" x14ac:dyDescent="0.25">
      <c r="J146" s="107"/>
      <c r="K146" s="107"/>
      <c r="L146" s="107"/>
    </row>
  </sheetData>
  <mergeCells count="18">
    <mergeCell ref="B7:B8"/>
    <mergeCell ref="B9:B42"/>
    <mergeCell ref="A97:H97"/>
    <mergeCell ref="A50:H50"/>
    <mergeCell ref="B51:B52"/>
    <mergeCell ref="B55:B94"/>
    <mergeCell ref="B53:B54"/>
    <mergeCell ref="B43:B49"/>
    <mergeCell ref="B6:N6"/>
    <mergeCell ref="A2:N2"/>
    <mergeCell ref="A3:A4"/>
    <mergeCell ref="B3:B4"/>
    <mergeCell ref="C3:C4"/>
    <mergeCell ref="D3:D4"/>
    <mergeCell ref="E3:G3"/>
    <mergeCell ref="H3:H4"/>
    <mergeCell ref="N3:N4"/>
    <mergeCell ref="I3:M3"/>
  </mergeCells>
  <phoneticPr fontId="8" type="noConversion"/>
  <pageMargins left="0.78740157480314965" right="0.78740157480314965" top="1.1417322834645669" bottom="0.78740157480314965" header="0.31496062992125984" footer="0.31496062992125984"/>
  <pageSetup paperSize="9" scale="50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zoomScaleNormal="100" zoomScaleSheetLayoutView="100" workbookViewId="0">
      <selection sqref="A1:I16"/>
    </sheetView>
  </sheetViews>
  <sheetFormatPr defaultRowHeight="15" x14ac:dyDescent="0.25"/>
  <cols>
    <col min="1" max="1" width="10.140625" style="2" customWidth="1"/>
    <col min="2" max="2" width="17.7109375" style="2" customWidth="1"/>
    <col min="3" max="3" width="21.85546875" style="2" customWidth="1"/>
    <col min="4" max="4" width="15" style="2" customWidth="1"/>
    <col min="5" max="5" width="9.140625" style="2"/>
    <col min="6" max="6" width="13.140625" style="2" customWidth="1"/>
    <col min="7" max="7" width="14.85546875" style="2" customWidth="1"/>
    <col min="8" max="8" width="15.7109375" style="2" customWidth="1"/>
    <col min="9" max="9" width="13.28515625" style="2" customWidth="1"/>
    <col min="10" max="16384" width="9.140625" style="2"/>
  </cols>
  <sheetData>
    <row r="1" spans="1:12" ht="21.75" customHeight="1" x14ac:dyDescent="0.3">
      <c r="A1" s="199" t="s">
        <v>182</v>
      </c>
      <c r="B1" s="200"/>
      <c r="C1" s="200"/>
      <c r="D1" s="200"/>
      <c r="E1" s="200"/>
      <c r="F1" s="200"/>
      <c r="G1" s="200"/>
      <c r="H1" s="200"/>
      <c r="I1" s="201"/>
    </row>
    <row r="2" spans="1:12" ht="18.75" x14ac:dyDescent="0.25">
      <c r="A2" s="202" t="s">
        <v>24</v>
      </c>
      <c r="B2" s="202" t="s">
        <v>25</v>
      </c>
      <c r="C2" s="204" t="s">
        <v>37</v>
      </c>
      <c r="D2" s="205"/>
      <c r="E2" s="202" t="s">
        <v>40</v>
      </c>
      <c r="F2" s="204" t="s">
        <v>41</v>
      </c>
      <c r="G2" s="206"/>
      <c r="H2" s="205"/>
      <c r="I2" s="202" t="s">
        <v>42</v>
      </c>
    </row>
    <row r="3" spans="1:12" ht="75" x14ac:dyDescent="0.25">
      <c r="A3" s="203"/>
      <c r="B3" s="203"/>
      <c r="C3" s="116" t="s">
        <v>38</v>
      </c>
      <c r="D3" s="116" t="s">
        <v>39</v>
      </c>
      <c r="E3" s="203"/>
      <c r="F3" s="116" t="s">
        <v>34</v>
      </c>
      <c r="G3" s="116" t="s">
        <v>157</v>
      </c>
      <c r="H3" s="116" t="s">
        <v>158</v>
      </c>
      <c r="I3" s="203"/>
    </row>
    <row r="4" spans="1:12" ht="18.75" x14ac:dyDescent="0.25">
      <c r="A4" s="116">
        <v>1</v>
      </c>
      <c r="B4" s="116">
        <v>2</v>
      </c>
      <c r="C4" s="116">
        <v>3</v>
      </c>
      <c r="D4" s="116">
        <v>4</v>
      </c>
      <c r="E4" s="116">
        <v>5</v>
      </c>
      <c r="F4" s="116">
        <v>6</v>
      </c>
      <c r="G4" s="116">
        <v>7</v>
      </c>
      <c r="H4" s="116">
        <v>8</v>
      </c>
      <c r="I4" s="116">
        <v>9</v>
      </c>
    </row>
    <row r="5" spans="1:12" s="4" customFormat="1" ht="46.5" customHeight="1" x14ac:dyDescent="0.25">
      <c r="A5" s="211" t="s">
        <v>153</v>
      </c>
      <c r="B5" s="212"/>
      <c r="C5" s="212"/>
      <c r="D5" s="212"/>
      <c r="E5" s="212"/>
      <c r="F5" s="212"/>
      <c r="G5" s="212"/>
      <c r="H5" s="212"/>
      <c r="I5" s="213"/>
    </row>
    <row r="6" spans="1:12" s="4" customFormat="1" ht="26.25" customHeight="1" x14ac:dyDescent="0.25">
      <c r="A6" s="117">
        <v>1</v>
      </c>
      <c r="B6" s="214" t="s">
        <v>66</v>
      </c>
      <c r="C6" s="33" t="s">
        <v>67</v>
      </c>
      <c r="D6" s="117"/>
      <c r="E6" s="117" t="s">
        <v>68</v>
      </c>
      <c r="F6" s="117">
        <v>28.1</v>
      </c>
      <c r="G6" s="118">
        <v>550</v>
      </c>
      <c r="H6" s="118">
        <v>15455</v>
      </c>
      <c r="I6" s="119"/>
      <c r="J6" s="8"/>
      <c r="K6" s="8"/>
      <c r="L6" s="8"/>
    </row>
    <row r="7" spans="1:12" s="5" customFormat="1" ht="42" customHeight="1" thickBot="1" x14ac:dyDescent="0.3">
      <c r="A7" s="117">
        <v>2</v>
      </c>
      <c r="B7" s="215"/>
      <c r="C7" s="32" t="s">
        <v>69</v>
      </c>
      <c r="D7" s="117"/>
      <c r="E7" s="117" t="s">
        <v>70</v>
      </c>
      <c r="F7" s="117">
        <v>10</v>
      </c>
      <c r="G7" s="118">
        <v>1837.74</v>
      </c>
      <c r="H7" s="118">
        <v>18377.41</v>
      </c>
      <c r="I7" s="117"/>
      <c r="J7" s="8"/>
      <c r="K7" s="8"/>
      <c r="L7" s="8"/>
    </row>
    <row r="8" spans="1:12" s="4" customFormat="1" ht="19.5" thickBot="1" x14ac:dyDescent="0.3">
      <c r="A8" s="208" t="s">
        <v>154</v>
      </c>
      <c r="B8" s="209"/>
      <c r="C8" s="209"/>
      <c r="D8" s="209"/>
      <c r="E8" s="210"/>
      <c r="F8" s="120">
        <f>SUM(F6:F7)</f>
        <v>38.1</v>
      </c>
      <c r="G8" s="121">
        <v>0</v>
      </c>
      <c r="H8" s="121">
        <f>SUM(H6:H7)</f>
        <v>33832.410000000003</v>
      </c>
      <c r="I8" s="127"/>
      <c r="J8" s="8"/>
      <c r="K8" s="8"/>
      <c r="L8" s="8"/>
    </row>
    <row r="9" spans="1:12" ht="18.75" x14ac:dyDescent="0.3">
      <c r="A9" s="128">
        <v>1</v>
      </c>
      <c r="B9" s="207" t="s">
        <v>75</v>
      </c>
      <c r="C9" s="129" t="s">
        <v>71</v>
      </c>
      <c r="D9" s="129"/>
      <c r="E9" s="130" t="s">
        <v>22</v>
      </c>
      <c r="F9" s="39">
        <v>1</v>
      </c>
      <c r="G9" s="39">
        <v>4000</v>
      </c>
      <c r="H9" s="39">
        <v>4000</v>
      </c>
      <c r="I9" s="130"/>
      <c r="J9" s="4"/>
      <c r="K9" s="4"/>
      <c r="L9" s="4"/>
    </row>
    <row r="10" spans="1:12" ht="18.75" x14ac:dyDescent="0.3">
      <c r="A10" s="119">
        <v>2</v>
      </c>
      <c r="B10" s="207"/>
      <c r="C10" s="26" t="s">
        <v>72</v>
      </c>
      <c r="D10" s="26"/>
      <c r="E10" s="10" t="s">
        <v>22</v>
      </c>
      <c r="F10" s="20">
        <v>1</v>
      </c>
      <c r="G10" s="20">
        <v>15</v>
      </c>
      <c r="H10" s="20">
        <v>15</v>
      </c>
      <c r="I10" s="10"/>
      <c r="J10" s="4"/>
      <c r="K10" s="4"/>
      <c r="L10" s="4"/>
    </row>
    <row r="11" spans="1:12" ht="18.75" x14ac:dyDescent="0.3">
      <c r="A11" s="119">
        <v>3</v>
      </c>
      <c r="B11" s="207"/>
      <c r="C11" s="26" t="s">
        <v>73</v>
      </c>
      <c r="D11" s="26"/>
      <c r="E11" s="10" t="s">
        <v>22</v>
      </c>
      <c r="F11" s="20">
        <v>1</v>
      </c>
      <c r="G11" s="20">
        <v>180</v>
      </c>
      <c r="H11" s="20">
        <v>180</v>
      </c>
      <c r="I11" s="10"/>
      <c r="J11" s="4"/>
      <c r="K11" s="4"/>
      <c r="L11" s="4"/>
    </row>
    <row r="12" spans="1:12" ht="19.5" thickBot="1" x14ac:dyDescent="0.35">
      <c r="A12" s="117">
        <v>4</v>
      </c>
      <c r="B12" s="207"/>
      <c r="C12" s="125" t="s">
        <v>74</v>
      </c>
      <c r="D12" s="126"/>
      <c r="E12" s="24" t="s">
        <v>22</v>
      </c>
      <c r="F12" s="19">
        <v>8</v>
      </c>
      <c r="G12" s="19">
        <v>407.5</v>
      </c>
      <c r="H12" s="19">
        <v>3260</v>
      </c>
      <c r="I12" s="24"/>
      <c r="J12" s="4"/>
      <c r="K12" s="4"/>
      <c r="L12" s="4"/>
    </row>
    <row r="13" spans="1:12" ht="19.5" thickBot="1" x14ac:dyDescent="0.3">
      <c r="A13" s="208" t="s">
        <v>155</v>
      </c>
      <c r="B13" s="209"/>
      <c r="C13" s="209"/>
      <c r="D13" s="209"/>
      <c r="E13" s="210"/>
      <c r="F13" s="120">
        <f>SUM(F9:F12)</f>
        <v>11</v>
      </c>
      <c r="G13" s="121"/>
      <c r="H13" s="121">
        <f>SUM(H9:H12)</f>
        <v>7455</v>
      </c>
      <c r="I13" s="127"/>
      <c r="J13" s="8"/>
      <c r="K13" s="8"/>
      <c r="L13" s="8"/>
    </row>
    <row r="14" spans="1:12" ht="36" customHeight="1" thickBot="1" x14ac:dyDescent="0.3">
      <c r="A14" s="196" t="s">
        <v>156</v>
      </c>
      <c r="B14" s="197"/>
      <c r="C14" s="197"/>
      <c r="D14" s="197"/>
      <c r="E14" s="198"/>
      <c r="F14" s="120">
        <f>F8+F13</f>
        <v>49.1</v>
      </c>
      <c r="G14" s="120">
        <f>G8+G13</f>
        <v>0</v>
      </c>
      <c r="H14" s="120">
        <f>H8+H13</f>
        <v>41287.410000000003</v>
      </c>
      <c r="I14" s="127"/>
      <c r="J14" s="8"/>
      <c r="K14" s="8"/>
      <c r="L14" s="8"/>
    </row>
    <row r="15" spans="1:12" ht="19.5" thickBot="1" x14ac:dyDescent="0.35">
      <c r="A15" s="123"/>
      <c r="B15" s="113"/>
      <c r="C15" s="110" t="s">
        <v>95</v>
      </c>
      <c r="D15" s="113"/>
      <c r="E15" s="113"/>
      <c r="F15" s="122">
        <f>F14</f>
        <v>49.1</v>
      </c>
      <c r="G15" s="122">
        <f>G14</f>
        <v>0</v>
      </c>
      <c r="H15" s="122">
        <f>H14</f>
        <v>41287.410000000003</v>
      </c>
      <c r="I15" s="124"/>
    </row>
    <row r="16" spans="1:12" ht="18.75" x14ac:dyDescent="0.3">
      <c r="A16" s="11"/>
      <c r="B16" s="11"/>
      <c r="C16" s="11"/>
      <c r="D16" s="11"/>
      <c r="E16" s="11"/>
      <c r="F16" s="11"/>
      <c r="G16" s="11"/>
      <c r="H16" s="11"/>
      <c r="I16" s="11"/>
    </row>
  </sheetData>
  <mergeCells count="13">
    <mergeCell ref="A14:E14"/>
    <mergeCell ref="A1:I1"/>
    <mergeCell ref="A2:A3"/>
    <mergeCell ref="B2:B3"/>
    <mergeCell ref="C2:D2"/>
    <mergeCell ref="E2:E3"/>
    <mergeCell ref="F2:H2"/>
    <mergeCell ref="I2:I3"/>
    <mergeCell ref="B9:B12"/>
    <mergeCell ref="A13:E13"/>
    <mergeCell ref="A5:I5"/>
    <mergeCell ref="A8:E8"/>
    <mergeCell ref="B6:B7"/>
  </mergeCells>
  <phoneticPr fontId="8" type="noConversion"/>
  <printOptions horizontalCentered="1"/>
  <pageMargins left="0.70866141732283472" right="0.70866141732283472" top="1.1417322834645669" bottom="0.55118110236220474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view="pageBreakPreview" zoomScaleNormal="100" zoomScaleSheetLayoutView="100" workbookViewId="0">
      <selection sqref="A1:E11"/>
    </sheetView>
  </sheetViews>
  <sheetFormatPr defaultRowHeight="15" x14ac:dyDescent="0.25"/>
  <cols>
    <col min="1" max="1" width="5.42578125" style="2" customWidth="1"/>
    <col min="2" max="2" width="40.7109375" style="2" customWidth="1"/>
    <col min="3" max="3" width="15.7109375" style="2" customWidth="1"/>
    <col min="4" max="4" width="14.7109375" style="2" customWidth="1"/>
    <col min="5" max="5" width="23.140625" style="2" customWidth="1"/>
    <col min="6" max="6" width="9.140625" style="2" hidden="1" customWidth="1"/>
    <col min="7" max="16384" width="9.140625" style="2"/>
  </cols>
  <sheetData>
    <row r="1" spans="1:7" ht="18.75" x14ac:dyDescent="0.3">
      <c r="A1" s="11"/>
      <c r="B1" s="11"/>
      <c r="C1" s="225" t="s">
        <v>159</v>
      </c>
      <c r="D1" s="225"/>
      <c r="E1" s="225"/>
    </row>
    <row r="2" spans="1:7" ht="35.25" customHeight="1" x14ac:dyDescent="0.3">
      <c r="A2" s="226" t="s">
        <v>160</v>
      </c>
      <c r="B2" s="227"/>
      <c r="C2" s="227"/>
      <c r="D2" s="227"/>
      <c r="E2" s="228"/>
      <c r="G2" s="6"/>
    </row>
    <row r="3" spans="1:7" ht="50.25" customHeight="1" x14ac:dyDescent="0.25">
      <c r="A3" s="202" t="s">
        <v>24</v>
      </c>
      <c r="B3" s="202" t="s">
        <v>43</v>
      </c>
      <c r="C3" s="204" t="s">
        <v>33</v>
      </c>
      <c r="D3" s="206"/>
      <c r="E3" s="205"/>
      <c r="G3" s="6"/>
    </row>
    <row r="4" spans="1:7" ht="57.75" customHeight="1" x14ac:dyDescent="0.25">
      <c r="A4" s="203"/>
      <c r="B4" s="203"/>
      <c r="C4" s="116" t="s">
        <v>44</v>
      </c>
      <c r="D4" s="116" t="s">
        <v>161</v>
      </c>
      <c r="E4" s="116" t="s">
        <v>34</v>
      </c>
      <c r="F4" s="7"/>
      <c r="G4" s="6"/>
    </row>
    <row r="5" spans="1:7" ht="18.75" x14ac:dyDescent="0.25">
      <c r="A5" s="116">
        <v>1</v>
      </c>
      <c r="B5" s="116">
        <v>2</v>
      </c>
      <c r="C5" s="116">
        <v>3</v>
      </c>
      <c r="D5" s="116">
        <v>4</v>
      </c>
      <c r="E5" s="116">
        <v>5</v>
      </c>
      <c r="G5" s="6"/>
    </row>
    <row r="6" spans="1:7" ht="48.75" customHeight="1" thickBot="1" x14ac:dyDescent="0.3">
      <c r="A6" s="218" t="s">
        <v>153</v>
      </c>
      <c r="B6" s="219"/>
      <c r="C6" s="219"/>
      <c r="D6" s="219"/>
      <c r="E6" s="220"/>
      <c r="G6" s="6"/>
    </row>
    <row r="7" spans="1:7" ht="54.75" customHeight="1" thickBot="1" x14ac:dyDescent="0.3">
      <c r="A7" s="131">
        <v>1</v>
      </c>
      <c r="B7" s="132" t="s">
        <v>162</v>
      </c>
      <c r="C7" s="133" t="s">
        <v>77</v>
      </c>
      <c r="D7" s="133" t="s">
        <v>77</v>
      </c>
      <c r="E7" s="134" t="s">
        <v>77</v>
      </c>
      <c r="G7" s="6"/>
    </row>
    <row r="8" spans="1:7" ht="60.75" customHeight="1" thickBot="1" x14ac:dyDescent="0.3">
      <c r="A8" s="221" t="s">
        <v>163</v>
      </c>
      <c r="B8" s="222"/>
      <c r="C8" s="135" t="s">
        <v>77</v>
      </c>
      <c r="D8" s="136" t="s">
        <v>77</v>
      </c>
      <c r="E8" s="137" t="s">
        <v>164</v>
      </c>
      <c r="G8" s="6"/>
    </row>
    <row r="9" spans="1:7" ht="50.25" customHeight="1" thickBot="1" x14ac:dyDescent="0.3">
      <c r="A9" s="138">
        <v>1</v>
      </c>
      <c r="B9" s="139" t="s">
        <v>165</v>
      </c>
      <c r="C9" s="140" t="s">
        <v>77</v>
      </c>
      <c r="D9" s="140" t="s">
        <v>77</v>
      </c>
      <c r="E9" s="141" t="s">
        <v>77</v>
      </c>
      <c r="G9" s="6"/>
    </row>
    <row r="10" spans="1:7" ht="90.75" customHeight="1" thickBot="1" x14ac:dyDescent="0.3">
      <c r="A10" s="223" t="s">
        <v>166</v>
      </c>
      <c r="B10" s="224"/>
      <c r="C10" s="164" t="s">
        <v>167</v>
      </c>
      <c r="D10" s="165" t="s">
        <v>168</v>
      </c>
      <c r="E10" s="166" t="s">
        <v>77</v>
      </c>
      <c r="G10" s="6"/>
    </row>
    <row r="11" spans="1:7" ht="19.5" thickBot="1" x14ac:dyDescent="0.35">
      <c r="A11" s="216" t="s">
        <v>171</v>
      </c>
      <c r="B11" s="217"/>
      <c r="C11" s="167" t="s">
        <v>77</v>
      </c>
      <c r="D11" s="167" t="s">
        <v>77</v>
      </c>
      <c r="E11" s="168" t="s">
        <v>167</v>
      </c>
    </row>
  </sheetData>
  <mergeCells count="9">
    <mergeCell ref="A11:B11"/>
    <mergeCell ref="A6:E6"/>
    <mergeCell ref="A8:B8"/>
    <mergeCell ref="A10:B10"/>
    <mergeCell ref="C1:E1"/>
    <mergeCell ref="A2:E2"/>
    <mergeCell ref="A3:A4"/>
    <mergeCell ref="B3:B4"/>
    <mergeCell ref="C3:E3"/>
  </mergeCells>
  <phoneticPr fontId="8" type="noConversion"/>
  <printOptions horizontalCentered="1"/>
  <pageMargins left="0.98425196850393704" right="0.98425196850393704" top="0.94488188976377963" bottom="0.94488188976377963" header="0.31496062992125984" footer="0.31496062992125984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view="pageBreakPreview" topLeftCell="A7" zoomScale="90" zoomScaleNormal="80" zoomScaleSheetLayoutView="90" workbookViewId="0">
      <selection sqref="A1:I14"/>
    </sheetView>
  </sheetViews>
  <sheetFormatPr defaultRowHeight="15" x14ac:dyDescent="0.25"/>
  <cols>
    <col min="1" max="1" width="5.42578125" style="2" customWidth="1"/>
    <col min="2" max="2" width="36.140625" style="2" customWidth="1"/>
    <col min="3" max="3" width="43.28515625" style="2" customWidth="1"/>
    <col min="4" max="4" width="15.85546875" style="2" customWidth="1"/>
    <col min="5" max="5" width="12.42578125" style="2" customWidth="1"/>
    <col min="6" max="6" width="8.140625" style="2" hidden="1" customWidth="1"/>
    <col min="7" max="7" width="6.5703125" style="2" hidden="1" customWidth="1"/>
    <col min="8" max="9" width="9.140625" style="2" hidden="1" customWidth="1"/>
    <col min="10" max="16384" width="9.140625" style="2"/>
  </cols>
  <sheetData>
    <row r="1" spans="1:9" ht="14.25" customHeight="1" x14ac:dyDescent="0.3">
      <c r="A1" s="229" t="s">
        <v>169</v>
      </c>
      <c r="B1" s="230"/>
      <c r="C1" s="230"/>
      <c r="D1" s="230"/>
      <c r="E1" s="231"/>
      <c r="F1" s="11"/>
      <c r="G1" s="11"/>
      <c r="H1" s="11"/>
      <c r="I1" s="11"/>
    </row>
    <row r="2" spans="1:9" ht="41.25" customHeight="1" x14ac:dyDescent="0.3">
      <c r="A2" s="226" t="s">
        <v>78</v>
      </c>
      <c r="B2" s="227"/>
      <c r="C2" s="227"/>
      <c r="D2" s="227"/>
      <c r="E2" s="228"/>
      <c r="F2" s="11"/>
      <c r="G2" s="11"/>
      <c r="H2" s="11"/>
      <c r="I2" s="11"/>
    </row>
    <row r="3" spans="1:9" ht="56.25" x14ac:dyDescent="0.3">
      <c r="A3" s="143" t="s">
        <v>24</v>
      </c>
      <c r="B3" s="114" t="s">
        <v>45</v>
      </c>
      <c r="C3" s="116" t="s">
        <v>46</v>
      </c>
      <c r="D3" s="116" t="s">
        <v>47</v>
      </c>
      <c r="E3" s="116" t="s">
        <v>177</v>
      </c>
      <c r="F3" s="11"/>
      <c r="G3" s="11"/>
      <c r="H3" s="11"/>
      <c r="I3" s="11"/>
    </row>
    <row r="4" spans="1:9" ht="18.75" x14ac:dyDescent="0.3">
      <c r="A4" s="17">
        <v>1</v>
      </c>
      <c r="B4" s="17">
        <v>2</v>
      </c>
      <c r="C4" s="17">
        <v>3</v>
      </c>
      <c r="D4" s="17">
        <v>4</v>
      </c>
      <c r="E4" s="15">
        <v>5</v>
      </c>
      <c r="F4" s="11"/>
      <c r="G4" s="11"/>
      <c r="H4" s="11"/>
      <c r="I4" s="11"/>
    </row>
    <row r="5" spans="1:9" ht="51.75" customHeight="1" x14ac:dyDescent="0.3">
      <c r="A5" s="218" t="s">
        <v>153</v>
      </c>
      <c r="B5" s="219"/>
      <c r="C5" s="219"/>
      <c r="D5" s="219"/>
      <c r="E5" s="220"/>
      <c r="F5" s="11"/>
      <c r="G5" s="11"/>
      <c r="H5" s="11"/>
      <c r="I5" s="11"/>
    </row>
    <row r="6" spans="1:9" ht="75" x14ac:dyDescent="0.3">
      <c r="A6" s="144">
        <v>1</v>
      </c>
      <c r="B6" s="145" t="s">
        <v>60</v>
      </c>
      <c r="C6" s="153" t="s">
        <v>82</v>
      </c>
      <c r="D6" s="146" t="s">
        <v>65</v>
      </c>
      <c r="E6" s="232">
        <v>0</v>
      </c>
      <c r="F6" s="232"/>
      <c r="G6" s="232"/>
      <c r="H6" s="232"/>
      <c r="I6" s="232"/>
    </row>
    <row r="7" spans="1:9" ht="75" x14ac:dyDescent="0.3">
      <c r="A7" s="144">
        <v>2</v>
      </c>
      <c r="B7" s="145" t="s">
        <v>60</v>
      </c>
      <c r="C7" s="154" t="s">
        <v>83</v>
      </c>
      <c r="D7" s="146" t="s">
        <v>65</v>
      </c>
      <c r="E7" s="232">
        <v>5150</v>
      </c>
      <c r="F7" s="232"/>
      <c r="G7" s="232"/>
      <c r="H7" s="232"/>
      <c r="I7" s="232"/>
    </row>
    <row r="8" spans="1:9" ht="75" x14ac:dyDescent="0.3">
      <c r="A8" s="144">
        <v>3</v>
      </c>
      <c r="B8" s="145" t="s">
        <v>60</v>
      </c>
      <c r="C8" s="149" t="s">
        <v>84</v>
      </c>
      <c r="D8" s="146" t="s">
        <v>65</v>
      </c>
      <c r="E8" s="232">
        <v>0</v>
      </c>
      <c r="F8" s="232"/>
      <c r="G8" s="232"/>
      <c r="H8" s="232"/>
      <c r="I8" s="232"/>
    </row>
    <row r="9" spans="1:9" ht="75" x14ac:dyDescent="0.3">
      <c r="A9" s="144">
        <v>4</v>
      </c>
      <c r="B9" s="145" t="s">
        <v>60</v>
      </c>
      <c r="C9" s="149" t="s">
        <v>85</v>
      </c>
      <c r="D9" s="146" t="s">
        <v>65</v>
      </c>
      <c r="E9" s="232">
        <v>0</v>
      </c>
      <c r="F9" s="232"/>
      <c r="G9" s="232"/>
      <c r="H9" s="232"/>
      <c r="I9" s="232"/>
    </row>
    <row r="10" spans="1:9" ht="75" x14ac:dyDescent="0.3">
      <c r="A10" s="144">
        <v>5</v>
      </c>
      <c r="B10" s="147" t="s">
        <v>60</v>
      </c>
      <c r="C10" s="149" t="s">
        <v>86</v>
      </c>
      <c r="D10" s="146" t="s">
        <v>65</v>
      </c>
      <c r="E10" s="232">
        <v>0</v>
      </c>
      <c r="F10" s="232"/>
      <c r="G10" s="232"/>
      <c r="H10" s="232"/>
      <c r="I10" s="232"/>
    </row>
    <row r="11" spans="1:9" ht="75" x14ac:dyDescent="0.3">
      <c r="A11" s="144">
        <v>6</v>
      </c>
      <c r="B11" s="147" t="s">
        <v>60</v>
      </c>
      <c r="C11" s="148" t="s">
        <v>87</v>
      </c>
      <c r="D11" s="149" t="s">
        <v>65</v>
      </c>
      <c r="E11" s="150">
        <v>0</v>
      </c>
      <c r="F11" s="150"/>
      <c r="G11" s="150"/>
      <c r="H11" s="150"/>
      <c r="I11" s="150"/>
    </row>
    <row r="12" spans="1:9" ht="75" x14ac:dyDescent="0.3">
      <c r="A12" s="144">
        <v>7</v>
      </c>
      <c r="B12" s="147" t="s">
        <v>60</v>
      </c>
      <c r="C12" s="148" t="s">
        <v>88</v>
      </c>
      <c r="D12" s="149" t="s">
        <v>65</v>
      </c>
      <c r="E12" s="151">
        <v>0</v>
      </c>
      <c r="F12" s="151"/>
      <c r="G12" s="151"/>
      <c r="H12" s="151"/>
      <c r="I12" s="151"/>
    </row>
    <row r="13" spans="1:9" ht="75" x14ac:dyDescent="0.3">
      <c r="A13" s="144">
        <v>8</v>
      </c>
      <c r="B13" s="145" t="s">
        <v>60</v>
      </c>
      <c r="C13" s="148" t="s">
        <v>89</v>
      </c>
      <c r="D13" s="149" t="s">
        <v>65</v>
      </c>
      <c r="E13" s="151">
        <v>0</v>
      </c>
      <c r="F13" s="151"/>
      <c r="G13" s="151"/>
      <c r="H13" s="151"/>
      <c r="I13" s="151"/>
    </row>
    <row r="14" spans="1:9" ht="18.75" x14ac:dyDescent="0.3">
      <c r="A14" s="234" t="s">
        <v>172</v>
      </c>
      <c r="B14" s="234"/>
      <c r="C14" s="235"/>
      <c r="D14" s="152"/>
      <c r="E14" s="233">
        <v>5150</v>
      </c>
      <c r="F14" s="233"/>
      <c r="G14" s="233"/>
      <c r="H14" s="233"/>
      <c r="I14" s="233"/>
    </row>
  </sheetData>
  <mergeCells count="10">
    <mergeCell ref="A1:E1"/>
    <mergeCell ref="A2:E2"/>
    <mergeCell ref="E8:I8"/>
    <mergeCell ref="E7:I7"/>
    <mergeCell ref="E14:I14"/>
    <mergeCell ref="E9:I9"/>
    <mergeCell ref="A5:E5"/>
    <mergeCell ref="E6:I6"/>
    <mergeCell ref="E10:I10"/>
    <mergeCell ref="A14:C14"/>
  </mergeCells>
  <phoneticPr fontId="8" type="noConversion"/>
  <pageMargins left="1.1811023622047245" right="0.39370078740157483" top="0.74803149606299213" bottom="0.74803149606299213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view="pageBreakPreview" zoomScaleSheetLayoutView="100" workbookViewId="0">
      <selection sqref="A1:E19"/>
    </sheetView>
  </sheetViews>
  <sheetFormatPr defaultRowHeight="15" x14ac:dyDescent="0.25"/>
  <cols>
    <col min="1" max="1" width="36.5703125" style="2" customWidth="1"/>
    <col min="2" max="2" width="31.5703125" style="2" customWidth="1"/>
    <col min="3" max="5" width="14.42578125" style="2" customWidth="1"/>
    <col min="6" max="16384" width="9.140625" style="2"/>
  </cols>
  <sheetData>
    <row r="1" spans="1:5" ht="30" customHeight="1" x14ac:dyDescent="0.3">
      <c r="A1" s="241" t="s">
        <v>80</v>
      </c>
      <c r="B1" s="241"/>
      <c r="C1" s="241"/>
      <c r="D1" s="241"/>
      <c r="E1" s="241"/>
    </row>
    <row r="2" spans="1:5" ht="30" customHeight="1" x14ac:dyDescent="0.3">
      <c r="A2" s="227" t="s">
        <v>79</v>
      </c>
      <c r="B2" s="227"/>
      <c r="C2" s="227"/>
      <c r="D2" s="227"/>
      <c r="E2" s="227"/>
    </row>
    <row r="3" spans="1:5" ht="18.75" x14ac:dyDescent="0.25">
      <c r="A3" s="204" t="s">
        <v>48</v>
      </c>
      <c r="B3" s="205"/>
      <c r="C3" s="202" t="s">
        <v>51</v>
      </c>
      <c r="D3" s="202" t="s">
        <v>176</v>
      </c>
      <c r="E3" s="202" t="s">
        <v>52</v>
      </c>
    </row>
    <row r="4" spans="1:5" ht="75" x14ac:dyDescent="0.25">
      <c r="A4" s="116" t="s">
        <v>49</v>
      </c>
      <c r="B4" s="116" t="s">
        <v>50</v>
      </c>
      <c r="C4" s="203"/>
      <c r="D4" s="203"/>
      <c r="E4" s="203"/>
    </row>
    <row r="5" spans="1:5" ht="18.75" x14ac:dyDescent="0.25">
      <c r="A5" s="116">
        <v>1</v>
      </c>
      <c r="B5" s="116">
        <v>2</v>
      </c>
      <c r="C5" s="116">
        <v>3</v>
      </c>
      <c r="D5" s="116">
        <v>4</v>
      </c>
      <c r="E5" s="116">
        <v>5</v>
      </c>
    </row>
    <row r="6" spans="1:5" ht="39" customHeight="1" x14ac:dyDescent="0.25">
      <c r="A6" s="238" t="s">
        <v>153</v>
      </c>
      <c r="B6" s="239"/>
      <c r="C6" s="239"/>
      <c r="D6" s="239"/>
      <c r="E6" s="240"/>
    </row>
    <row r="7" spans="1:5" ht="18.75" x14ac:dyDescent="0.25">
      <c r="A7" s="155" t="s">
        <v>178</v>
      </c>
      <c r="B7" s="155" t="s">
        <v>61</v>
      </c>
      <c r="C7" s="155" t="s">
        <v>61</v>
      </c>
      <c r="D7" s="155" t="s">
        <v>61</v>
      </c>
      <c r="E7" s="155" t="s">
        <v>61</v>
      </c>
    </row>
    <row r="8" spans="1:5" ht="18.75" x14ac:dyDescent="0.25">
      <c r="A8" s="155" t="s">
        <v>179</v>
      </c>
      <c r="B8" s="155" t="s">
        <v>61</v>
      </c>
      <c r="C8" s="155" t="s">
        <v>61</v>
      </c>
      <c r="D8" s="155" t="s">
        <v>61</v>
      </c>
      <c r="E8" s="155" t="s">
        <v>61</v>
      </c>
    </row>
    <row r="9" spans="1:5" ht="18.75" x14ac:dyDescent="0.25">
      <c r="A9" s="155"/>
      <c r="B9" s="155"/>
      <c r="C9" s="155"/>
      <c r="D9" s="155"/>
      <c r="E9" s="155"/>
    </row>
    <row r="10" spans="1:5" ht="16.5" customHeight="1" x14ac:dyDescent="0.25">
      <c r="A10" s="156" t="s">
        <v>53</v>
      </c>
      <c r="B10" s="156" t="s">
        <v>61</v>
      </c>
      <c r="C10" s="156" t="s">
        <v>61</v>
      </c>
      <c r="D10" s="156" t="s">
        <v>61</v>
      </c>
      <c r="E10" s="156" t="s">
        <v>61</v>
      </c>
    </row>
    <row r="11" spans="1:5" ht="18.75" x14ac:dyDescent="0.25">
      <c r="A11" s="155"/>
      <c r="B11" s="155"/>
      <c r="C11" s="155"/>
      <c r="D11" s="155"/>
      <c r="E11" s="155"/>
    </row>
    <row r="12" spans="1:5" ht="18.75" x14ac:dyDescent="0.25">
      <c r="A12" s="204" t="s">
        <v>54</v>
      </c>
      <c r="B12" s="205"/>
      <c r="C12" s="202" t="s">
        <v>51</v>
      </c>
      <c r="D12" s="202" t="s">
        <v>176</v>
      </c>
      <c r="E12" s="202" t="s">
        <v>52</v>
      </c>
    </row>
    <row r="13" spans="1:5" ht="75" x14ac:dyDescent="0.25">
      <c r="A13" s="116" t="s">
        <v>49</v>
      </c>
      <c r="B13" s="116" t="s">
        <v>50</v>
      </c>
      <c r="C13" s="203"/>
      <c r="D13" s="203"/>
      <c r="E13" s="203"/>
    </row>
    <row r="14" spans="1:5" ht="18.75" x14ac:dyDescent="0.25">
      <c r="A14" s="116">
        <v>1</v>
      </c>
      <c r="B14" s="116">
        <v>2</v>
      </c>
      <c r="C14" s="116">
        <v>3</v>
      </c>
      <c r="D14" s="116">
        <v>4</v>
      </c>
      <c r="E14" s="116">
        <v>5</v>
      </c>
    </row>
    <row r="15" spans="1:5" ht="18.75" x14ac:dyDescent="0.25">
      <c r="A15" s="155" t="s">
        <v>179</v>
      </c>
      <c r="B15" s="155" t="s">
        <v>61</v>
      </c>
      <c r="C15" s="155" t="s">
        <v>61</v>
      </c>
      <c r="D15" s="155" t="s">
        <v>61</v>
      </c>
      <c r="E15" s="155" t="s">
        <v>61</v>
      </c>
    </row>
    <row r="16" spans="1:5" ht="18.75" x14ac:dyDescent="0.25">
      <c r="A16" s="155"/>
      <c r="B16" s="155"/>
      <c r="C16" s="155"/>
      <c r="D16" s="155"/>
      <c r="E16" s="155"/>
    </row>
    <row r="17" spans="1:5" ht="37.5" x14ac:dyDescent="0.25">
      <c r="A17" s="156" t="s">
        <v>170</v>
      </c>
      <c r="B17" s="156" t="s">
        <v>61</v>
      </c>
      <c r="C17" s="156" t="s">
        <v>61</v>
      </c>
      <c r="D17" s="156" t="s">
        <v>61</v>
      </c>
      <c r="E17" s="156" t="s">
        <v>61</v>
      </c>
    </row>
    <row r="18" spans="1:5" ht="19.5" thickBot="1" x14ac:dyDescent="0.3">
      <c r="A18" s="169"/>
      <c r="B18" s="169"/>
      <c r="C18" s="169"/>
      <c r="D18" s="169"/>
      <c r="E18" s="169"/>
    </row>
    <row r="19" spans="1:5" ht="19.5" thickBot="1" x14ac:dyDescent="0.3">
      <c r="A19" s="236" t="s">
        <v>173</v>
      </c>
      <c r="B19" s="237"/>
      <c r="C19" s="170" t="s">
        <v>77</v>
      </c>
      <c r="D19" s="170" t="s">
        <v>77</v>
      </c>
      <c r="E19" s="142" t="s">
        <v>77</v>
      </c>
    </row>
  </sheetData>
  <mergeCells count="12">
    <mergeCell ref="A1:E1"/>
    <mergeCell ref="A3:B3"/>
    <mergeCell ref="C3:C4"/>
    <mergeCell ref="D3:D4"/>
    <mergeCell ref="E3:E4"/>
    <mergeCell ref="A2:E2"/>
    <mergeCell ref="A19:B19"/>
    <mergeCell ref="A6:E6"/>
    <mergeCell ref="A12:B12"/>
    <mergeCell ref="C12:C13"/>
    <mergeCell ref="D12:D13"/>
    <mergeCell ref="E12:E13"/>
  </mergeCells>
  <phoneticPr fontId="8" type="noConversion"/>
  <pageMargins left="1.1811023622047245" right="0.39370078740157483" top="0.74803149606299213" bottom="0.74803149606299213" header="0.31496062992125984" footer="0.31496062992125984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view="pageBreakPreview" zoomScaleNormal="100" zoomScaleSheetLayoutView="100" workbookViewId="0">
      <selection sqref="A1:K11"/>
    </sheetView>
  </sheetViews>
  <sheetFormatPr defaultRowHeight="15" x14ac:dyDescent="0.25"/>
  <cols>
    <col min="1" max="1" width="4.85546875" style="2" customWidth="1"/>
    <col min="2" max="2" width="18.85546875" style="2" customWidth="1"/>
    <col min="3" max="3" width="16.85546875" style="2" hidden="1" customWidth="1"/>
    <col min="4" max="4" width="13.7109375" style="2" customWidth="1"/>
    <col min="5" max="5" width="13.42578125" style="2" customWidth="1"/>
    <col min="6" max="7" width="9.140625" style="2"/>
    <col min="8" max="8" width="12.5703125" style="2" customWidth="1"/>
    <col min="9" max="9" width="13.28515625" style="2" customWidth="1"/>
    <col min="10" max="10" width="19.28515625" style="2" customWidth="1"/>
    <col min="11" max="11" width="15.7109375" style="2" customWidth="1"/>
    <col min="12" max="16384" width="9.140625" style="2"/>
  </cols>
  <sheetData>
    <row r="1" spans="1:11" ht="18.75" x14ac:dyDescent="0.3">
      <c r="A1" s="242" t="s">
        <v>81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</row>
    <row r="2" spans="1:11" s="3" customFormat="1" ht="27" customHeight="1" x14ac:dyDescent="0.3">
      <c r="A2" s="244" t="s">
        <v>90</v>
      </c>
      <c r="B2" s="244"/>
      <c r="C2" s="244"/>
      <c r="D2" s="244"/>
      <c r="E2" s="244"/>
      <c r="F2" s="244"/>
      <c r="G2" s="244"/>
      <c r="H2" s="244"/>
      <c r="I2" s="244"/>
      <c r="J2" s="244"/>
      <c r="K2" s="157"/>
    </row>
    <row r="3" spans="1:11" ht="85.5" customHeight="1" x14ac:dyDescent="0.3">
      <c r="A3" s="202" t="s">
        <v>24</v>
      </c>
      <c r="B3" s="204" t="s">
        <v>55</v>
      </c>
      <c r="C3" s="205"/>
      <c r="D3" s="202" t="s">
        <v>56</v>
      </c>
      <c r="E3" s="202" t="s">
        <v>57</v>
      </c>
      <c r="F3" s="202" t="s">
        <v>40</v>
      </c>
      <c r="G3" s="204" t="s">
        <v>33</v>
      </c>
      <c r="H3" s="205"/>
      <c r="I3" s="202" t="s">
        <v>91</v>
      </c>
      <c r="J3" s="245" t="s">
        <v>63</v>
      </c>
      <c r="K3" s="159" t="s">
        <v>62</v>
      </c>
    </row>
    <row r="4" spans="1:11" ht="187.5" x14ac:dyDescent="0.3">
      <c r="A4" s="203"/>
      <c r="B4" s="116" t="s">
        <v>92</v>
      </c>
      <c r="C4" s="116" t="s">
        <v>50</v>
      </c>
      <c r="D4" s="203"/>
      <c r="E4" s="203"/>
      <c r="F4" s="203"/>
      <c r="G4" s="116" t="s">
        <v>58</v>
      </c>
      <c r="H4" s="116" t="s">
        <v>175</v>
      </c>
      <c r="I4" s="203"/>
      <c r="J4" s="246"/>
      <c r="K4" s="160"/>
    </row>
    <row r="5" spans="1:11" ht="18.75" x14ac:dyDescent="0.3">
      <c r="A5" s="116">
        <v>1</v>
      </c>
      <c r="B5" s="116">
        <v>2</v>
      </c>
      <c r="C5" s="116">
        <v>3</v>
      </c>
      <c r="D5" s="116">
        <v>4</v>
      </c>
      <c r="E5" s="116">
        <v>5</v>
      </c>
      <c r="F5" s="116">
        <v>6</v>
      </c>
      <c r="G5" s="116">
        <v>7</v>
      </c>
      <c r="H5" s="116">
        <v>8</v>
      </c>
      <c r="I5" s="116">
        <v>9</v>
      </c>
      <c r="J5" s="115">
        <v>10</v>
      </c>
      <c r="K5" s="161">
        <v>11</v>
      </c>
    </row>
    <row r="6" spans="1:11" ht="36" customHeight="1" thickBot="1" x14ac:dyDescent="0.3">
      <c r="A6" s="238" t="s">
        <v>153</v>
      </c>
      <c r="B6" s="239"/>
      <c r="C6" s="239"/>
      <c r="D6" s="239"/>
      <c r="E6" s="239"/>
      <c r="F6" s="239"/>
      <c r="G6" s="239"/>
      <c r="H6" s="239"/>
      <c r="I6" s="239"/>
      <c r="J6" s="239"/>
      <c r="K6" s="240"/>
    </row>
    <row r="7" spans="1:11" ht="19.5" thickBot="1" x14ac:dyDescent="0.3">
      <c r="A7" s="155">
        <v>1</v>
      </c>
      <c r="B7" s="158" t="s">
        <v>164</v>
      </c>
      <c r="C7" s="158" t="s">
        <v>164</v>
      </c>
      <c r="D7" s="158" t="s">
        <v>164</v>
      </c>
      <c r="E7" s="158" t="s">
        <v>164</v>
      </c>
      <c r="F7" s="158" t="s">
        <v>164</v>
      </c>
      <c r="G7" s="158" t="s">
        <v>164</v>
      </c>
      <c r="H7" s="158" t="s">
        <v>164</v>
      </c>
      <c r="I7" s="158" t="s">
        <v>164</v>
      </c>
      <c r="J7" s="158" t="s">
        <v>164</v>
      </c>
      <c r="K7" s="158" t="s">
        <v>164</v>
      </c>
    </row>
    <row r="8" spans="1:11" ht="19.5" thickBot="1" x14ac:dyDescent="0.3">
      <c r="A8" s="155">
        <v>2</v>
      </c>
      <c r="B8" s="158" t="s">
        <v>164</v>
      </c>
      <c r="C8" s="158" t="s">
        <v>164</v>
      </c>
      <c r="D8" s="158" t="s">
        <v>164</v>
      </c>
      <c r="E8" s="158" t="s">
        <v>164</v>
      </c>
      <c r="F8" s="158" t="s">
        <v>164</v>
      </c>
      <c r="G8" s="158" t="s">
        <v>164</v>
      </c>
      <c r="H8" s="158" t="s">
        <v>164</v>
      </c>
      <c r="I8" s="158" t="s">
        <v>164</v>
      </c>
      <c r="J8" s="158" t="s">
        <v>164</v>
      </c>
      <c r="K8" s="158" t="s">
        <v>164</v>
      </c>
    </row>
    <row r="9" spans="1:11" ht="19.5" thickBot="1" x14ac:dyDescent="0.3">
      <c r="A9" s="155">
        <v>3</v>
      </c>
      <c r="B9" s="158" t="s">
        <v>164</v>
      </c>
      <c r="C9" s="158" t="s">
        <v>164</v>
      </c>
      <c r="D9" s="158" t="s">
        <v>164</v>
      </c>
      <c r="E9" s="158" t="s">
        <v>164</v>
      </c>
      <c r="F9" s="158" t="s">
        <v>164</v>
      </c>
      <c r="G9" s="158" t="s">
        <v>164</v>
      </c>
      <c r="H9" s="158" t="s">
        <v>164</v>
      </c>
      <c r="I9" s="158" t="s">
        <v>164</v>
      </c>
      <c r="J9" s="158" t="s">
        <v>164</v>
      </c>
      <c r="K9" s="158" t="s">
        <v>164</v>
      </c>
    </row>
    <row r="10" spans="1:11" ht="19.5" thickBot="1" x14ac:dyDescent="0.3">
      <c r="A10" s="155">
        <v>4</v>
      </c>
      <c r="B10" s="158" t="s">
        <v>164</v>
      </c>
      <c r="C10" s="158" t="s">
        <v>164</v>
      </c>
      <c r="D10" s="158" t="s">
        <v>164</v>
      </c>
      <c r="E10" s="158" t="s">
        <v>164</v>
      </c>
      <c r="F10" s="158" t="s">
        <v>164</v>
      </c>
      <c r="G10" s="158" t="s">
        <v>164</v>
      </c>
      <c r="H10" s="158" t="s">
        <v>164</v>
      </c>
      <c r="I10" s="158" t="s">
        <v>164</v>
      </c>
      <c r="J10" s="158" t="s">
        <v>164</v>
      </c>
      <c r="K10" s="158" t="s">
        <v>164</v>
      </c>
    </row>
    <row r="11" spans="1:11" ht="31.5" customHeight="1" thickBot="1" x14ac:dyDescent="0.35">
      <c r="A11" s="236" t="s">
        <v>174</v>
      </c>
      <c r="B11" s="243"/>
      <c r="C11" s="243"/>
      <c r="D11" s="237"/>
      <c r="E11" s="171" t="s">
        <v>77</v>
      </c>
      <c r="F11" s="170" t="s">
        <v>164</v>
      </c>
      <c r="G11" s="170" t="s">
        <v>77</v>
      </c>
      <c r="H11" s="158" t="s">
        <v>164</v>
      </c>
      <c r="I11" s="170" t="s">
        <v>164</v>
      </c>
      <c r="J11" s="172" t="s">
        <v>77</v>
      </c>
      <c r="K11" s="173" t="s">
        <v>77</v>
      </c>
    </row>
    <row r="12" spans="1:11" x14ac:dyDescent="0.25">
      <c r="A12" s="12"/>
      <c r="B12" s="13"/>
      <c r="C12" s="12"/>
      <c r="D12" s="12"/>
      <c r="E12" s="13"/>
      <c r="F12" s="12"/>
      <c r="G12" s="12"/>
      <c r="H12" s="14"/>
      <c r="I12" s="12"/>
      <c r="J12" s="12"/>
    </row>
    <row r="13" spans="1:1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</row>
  </sheetData>
  <mergeCells count="12">
    <mergeCell ref="A1:K1"/>
    <mergeCell ref="A11:D11"/>
    <mergeCell ref="A2:J2"/>
    <mergeCell ref="B3:C3"/>
    <mergeCell ref="D3:D4"/>
    <mergeCell ref="E3:E4"/>
    <mergeCell ref="F3:F4"/>
    <mergeCell ref="G3:H3"/>
    <mergeCell ref="A6:K6"/>
    <mergeCell ref="I3:I4"/>
    <mergeCell ref="J3:J4"/>
    <mergeCell ref="A3:A4"/>
  </mergeCells>
  <phoneticPr fontId="8" type="noConversion"/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дод1</vt:lpstr>
      <vt:lpstr>дод2</vt:lpstr>
      <vt:lpstr>дод3</vt:lpstr>
      <vt:lpstr>дод4</vt:lpstr>
      <vt:lpstr>дод5</vt:lpstr>
      <vt:lpstr>дод6</vt:lpstr>
      <vt:lpstr>дод1!Заголовки_для_печати</vt:lpstr>
      <vt:lpstr>дод1!Область_печати</vt:lpstr>
      <vt:lpstr>дод2!Область_печати</vt:lpstr>
      <vt:lpstr>дод4!Область_печати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2022-06-13T08:19:08Z</cp:lastPrinted>
  <dcterms:created xsi:type="dcterms:W3CDTF">2006-09-16T00:00:00Z</dcterms:created>
  <dcterms:modified xsi:type="dcterms:W3CDTF">2022-07-16T13:33:18Z</dcterms:modified>
</cp:coreProperties>
</file>